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activeTab="4"/>
  </bookViews>
  <sheets>
    <sheet name=" " sheetId="3" r:id="rId1"/>
    <sheet name="Notlar" sheetId="11" r:id="rId2"/>
    <sheet name="Yasal Uyarı" sheetId="13" r:id="rId3"/>
    <sheet name="Gemi Doluluk Oranları" sheetId="26" r:id="rId4"/>
    <sheet name="Eylül-23" sheetId="44" r:id="rId5"/>
    <sheet name="Ağustos-23" sheetId="42" r:id="rId6"/>
    <sheet name="Temmuz-23" sheetId="41" r:id="rId7"/>
    <sheet name="Haziran-23" sheetId="40" r:id="rId8"/>
    <sheet name="Mayıs-23" sheetId="37" r:id="rId9"/>
    <sheet name="Nisan-23" sheetId="36" r:id="rId10"/>
    <sheet name="Mart-23" sheetId="34" r:id="rId11"/>
    <sheet name="Mart-23_Eski Raporlama" sheetId="33" r:id="rId12"/>
    <sheet name="Şubat-23" sheetId="32" r:id="rId13"/>
    <sheet name="Ocak-23" sheetId="31" r:id="rId14"/>
    <sheet name="Aralık-22" sheetId="28" r:id="rId15"/>
    <sheet name="Kasım-22" sheetId="29" r:id="rId16"/>
    <sheet name="Ekim-22" sheetId="30" r:id="rId17"/>
    <sheet name="Eylül-22" sheetId="24" r:id="rId18"/>
    <sheet name="Ağustos-22 " sheetId="22" r:id="rId19"/>
    <sheet name="Tem-22" sheetId="21" r:id="rId20"/>
    <sheet name="Haz-22" sheetId="20" r:id="rId21"/>
    <sheet name="May-22" sheetId="19" r:id="rId22"/>
    <sheet name="Nis-22" sheetId="18" r:id="rId23"/>
    <sheet name="Mart-22" sheetId="17" r:id="rId24"/>
    <sheet name="Subat-22" sheetId="16" r:id="rId25"/>
    <sheet name="Ocak-22" sheetId="15" r:id="rId26"/>
    <sheet name="Aralık-21" sheetId="14" r:id="rId27"/>
    <sheet name="Kasım-21" sheetId="10" r:id="rId28"/>
    <sheet name="Ekim-21" sheetId="9" r:id="rId29"/>
    <sheet name="Eylül-21" sheetId="1" r:id="rId30"/>
  </sheets>
  <externalReferences>
    <externalReference r:id="rId31"/>
    <externalReference r:id="rId32"/>
  </externalReferences>
  <definedNames>
    <definedName name="_Order1" hidden="1">255</definedName>
    <definedName name="_Order2" hidden="1">255</definedName>
    <definedName name="AcqOppSwitch" localSheetId="18">[1]Inputs!$E$44</definedName>
    <definedName name="AcqOppSwitch" localSheetId="5">[1]Inputs!$E$44</definedName>
    <definedName name="AcqOppSwitch" localSheetId="17">[1]Inputs!$E$44</definedName>
    <definedName name="AcqOppSwitch" localSheetId="4">[1]Inputs!$E$44</definedName>
    <definedName name="AcqOppSwitch" localSheetId="3">[1]Inputs!$E$44</definedName>
    <definedName name="AcqOppSwitch" localSheetId="7">[1]Inputs!$E$44</definedName>
    <definedName name="AcqOppSwitch" localSheetId="10">[1]Inputs!$E$44</definedName>
    <definedName name="AcqOppSwitch" localSheetId="11">[1]Inputs!$E$44</definedName>
    <definedName name="AcqOppSwitch" localSheetId="8">[1]Inputs!$E$44</definedName>
    <definedName name="AcqOppSwitch" localSheetId="9">[1]Inputs!$E$44</definedName>
    <definedName name="AcqOppSwitch" localSheetId="13">[1]Inputs!$E$44</definedName>
    <definedName name="AcqOppSwitch" localSheetId="12">[1]Inputs!$E$44</definedName>
    <definedName name="AcqOppSwitch" localSheetId="6">[1]Inputs!$E$44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18">[1]Inputs!$E$49</definedName>
    <definedName name="KalundborgSwitch" localSheetId="5">[1]Inputs!$E$49</definedName>
    <definedName name="KalundborgSwitch" localSheetId="17">[1]Inputs!$E$49</definedName>
    <definedName name="KalundborgSwitch" localSheetId="4">[1]Inputs!$E$49</definedName>
    <definedName name="KalundborgSwitch" localSheetId="3">[1]Inputs!$E$49</definedName>
    <definedName name="KalundborgSwitch" localSheetId="7">[1]Inputs!$E$49</definedName>
    <definedName name="KalundborgSwitch" localSheetId="10">[1]Inputs!$E$49</definedName>
    <definedName name="KalundborgSwitch" localSheetId="11">[1]Inputs!$E$49</definedName>
    <definedName name="KalundborgSwitch" localSheetId="8">[1]Inputs!$E$49</definedName>
    <definedName name="KalundborgSwitch" localSheetId="9">[1]Inputs!$E$49</definedName>
    <definedName name="KalundborgSwitch" localSheetId="13">[1]Inputs!$E$49</definedName>
    <definedName name="KalundborgSwitch" localSheetId="12">[1]Inputs!$E$49</definedName>
    <definedName name="KalundborgSwitch" localSheetId="6">[1]Inputs!$E$49</definedName>
    <definedName name="KalundborgSwitch">[2]Inputs!$E$49</definedName>
    <definedName name="LasPalmasSwitch" localSheetId="18">[1]Inputs!#REF!</definedName>
    <definedName name="LasPalmasSwitch" localSheetId="5">[1]Inputs!#REF!</definedName>
    <definedName name="LasPalmasSwitch" localSheetId="14">[2]Inputs!#REF!</definedName>
    <definedName name="LasPalmasSwitch" localSheetId="16">[2]Inputs!#REF!</definedName>
    <definedName name="LasPalmasSwitch" localSheetId="17">[1]Inputs!#REF!</definedName>
    <definedName name="LasPalmasSwitch" localSheetId="4">[1]Inputs!#REF!</definedName>
    <definedName name="LasPalmasSwitch" localSheetId="3">[1]Inputs!#REF!</definedName>
    <definedName name="LasPalmasSwitch" localSheetId="7">[1]Inputs!#REF!</definedName>
    <definedName name="LasPalmasSwitch" localSheetId="15">[2]Inputs!#REF!</definedName>
    <definedName name="LasPalmasSwitch" localSheetId="10">[1]Inputs!#REF!</definedName>
    <definedName name="LasPalmasSwitch" localSheetId="11">[1]Inputs!#REF!</definedName>
    <definedName name="LasPalmasSwitch" localSheetId="8">[1]Inputs!#REF!</definedName>
    <definedName name="LasPalmasSwitch" localSheetId="9">[1]Inputs!#REF!</definedName>
    <definedName name="LasPalmasSwitch" localSheetId="1">[2]Inputs!#REF!</definedName>
    <definedName name="LasPalmasSwitch" localSheetId="13">[1]Inputs!#REF!</definedName>
    <definedName name="LasPalmasSwitch" localSheetId="12">[1]Inputs!#REF!</definedName>
    <definedName name="LasPalmasSwitch" localSheetId="6">[1]Inputs!#REF!</definedName>
    <definedName name="LasPalmasSwitch" localSheetId="2">[2]Inputs!#REF!</definedName>
    <definedName name="LasPalmasSwitch">[2]Inputs!#REF!</definedName>
    <definedName name="ll" localSheetId="18">[2]Inputs!#REF!</definedName>
    <definedName name="ll">[2]Inputs!#REF!</definedName>
    <definedName name="_xlnm.Print_Area" localSheetId="1">Notlar!$A$1:$CA$35</definedName>
    <definedName name="_xlnm.Print_Area" localSheetId="2">'Yasal Uyarı'!$A$1:$CA$35</definedName>
    <definedName name="ProjectionsSwitch" localSheetId="18">[1]Inputs!$E$13</definedName>
    <definedName name="ProjectionsSwitch" localSheetId="5">[1]Inputs!$E$13</definedName>
    <definedName name="ProjectionsSwitch" localSheetId="17">[1]Inputs!$E$13</definedName>
    <definedName name="ProjectionsSwitch" localSheetId="4">[1]Inputs!$E$13</definedName>
    <definedName name="ProjectionsSwitch" localSheetId="3">[1]Inputs!$E$13</definedName>
    <definedName name="ProjectionsSwitch" localSheetId="7">[1]Inputs!$E$13</definedName>
    <definedName name="ProjectionsSwitch" localSheetId="10">[1]Inputs!$E$13</definedName>
    <definedName name="ProjectionsSwitch" localSheetId="11">[1]Inputs!$E$13</definedName>
    <definedName name="ProjectionsSwitch" localSheetId="8">[1]Inputs!$E$13</definedName>
    <definedName name="ProjectionsSwitch" localSheetId="9">[1]Inputs!$E$13</definedName>
    <definedName name="ProjectionsSwitch" localSheetId="13">[1]Inputs!$E$13</definedName>
    <definedName name="ProjectionsSwitch" localSheetId="12">[1]Inputs!$E$13</definedName>
    <definedName name="ProjectionsSwitch" localSheetId="6">[1]Inputs!$E$13</definedName>
    <definedName name="ProjectionsSwitch">[2]Inputs!$E$13</definedName>
    <definedName name="SanJuanSwitch" localSheetId="18">[1]Inputs!$E$51</definedName>
    <definedName name="SanJuanSwitch" localSheetId="5">[1]Inputs!$E$51</definedName>
    <definedName name="SanJuanSwitch" localSheetId="17">[1]Inputs!$E$51</definedName>
    <definedName name="SanJuanSwitch" localSheetId="4">[1]Inputs!$E$51</definedName>
    <definedName name="SanJuanSwitch" localSheetId="3">[1]Inputs!$E$51</definedName>
    <definedName name="SanJuanSwitch" localSheetId="7">[1]Inputs!$E$51</definedName>
    <definedName name="SanJuanSwitch" localSheetId="10">[1]Inputs!$E$51</definedName>
    <definedName name="SanJuanSwitch" localSheetId="11">[1]Inputs!$E$51</definedName>
    <definedName name="SanJuanSwitch" localSheetId="8">[1]Inputs!$E$51</definedName>
    <definedName name="SanJuanSwitch" localSheetId="9">[1]Inputs!$E$51</definedName>
    <definedName name="SanJuanSwitch" localSheetId="13">[1]Inputs!$E$51</definedName>
    <definedName name="SanJuanSwitch" localSheetId="12">[1]Inputs!$E$51</definedName>
    <definedName name="SanJuanSwitch" localSheetId="6">[1]Inputs!$E$51</definedName>
    <definedName name="SanJuanSwitch">[2]Inputs!$E$51</definedName>
    <definedName name="ScenarioSwitch" localSheetId="18">[1]Inputs!$E$14</definedName>
    <definedName name="ScenarioSwitch" localSheetId="5">[1]Inputs!$E$14</definedName>
    <definedName name="ScenarioSwitch" localSheetId="17">[1]Inputs!$E$14</definedName>
    <definedName name="ScenarioSwitch" localSheetId="4">[1]Inputs!$E$14</definedName>
    <definedName name="ScenarioSwitch" localSheetId="3">[1]Inputs!$E$14</definedName>
    <definedName name="ScenarioSwitch" localSheetId="7">[1]Inputs!$E$14</definedName>
    <definedName name="ScenarioSwitch" localSheetId="10">[1]Inputs!$E$14</definedName>
    <definedName name="ScenarioSwitch" localSheetId="11">[1]Inputs!$E$14</definedName>
    <definedName name="ScenarioSwitch" localSheetId="8">[1]Inputs!$E$14</definedName>
    <definedName name="ScenarioSwitch" localSheetId="9">[1]Inputs!$E$14</definedName>
    <definedName name="ScenarioSwitch" localSheetId="13">[1]Inputs!$E$14</definedName>
    <definedName name="ScenarioSwitch" localSheetId="12">[1]Inputs!$E$14</definedName>
    <definedName name="ScenarioSwitch" localSheetId="6">[1]Inputs!$E$14</definedName>
    <definedName name="ScenarioSwitch">[2]Inputs!$E$14</definedName>
    <definedName name="TortolaSwitch" localSheetId="18">[1]Inputs!$E$50</definedName>
    <definedName name="TortolaSwitch" localSheetId="5">[1]Inputs!$E$50</definedName>
    <definedName name="TortolaSwitch" localSheetId="17">[1]Inputs!$E$50</definedName>
    <definedName name="TortolaSwitch" localSheetId="4">[1]Inputs!$E$50</definedName>
    <definedName name="TortolaSwitch" localSheetId="3">[1]Inputs!$E$50</definedName>
    <definedName name="TortolaSwitch" localSheetId="7">[1]Inputs!$E$50</definedName>
    <definedName name="TortolaSwitch" localSheetId="10">[1]Inputs!$E$50</definedName>
    <definedName name="TortolaSwitch" localSheetId="11">[1]Inputs!$E$50</definedName>
    <definedName name="TortolaSwitch" localSheetId="8">[1]Inputs!$E$50</definedName>
    <definedName name="TortolaSwitch" localSheetId="9">[1]Inputs!$E$50</definedName>
    <definedName name="TortolaSwitch" localSheetId="13">[1]Inputs!$E$50</definedName>
    <definedName name="TortolaSwitch" localSheetId="12">[1]Inputs!$E$50</definedName>
    <definedName name="TortolaSwitch" localSheetId="6">[1]Inputs!$E$50</definedName>
    <definedName name="TortolaSwitch">[2]Inputs!$E$50</definedName>
    <definedName name="ValenciaSwitch" localSheetId="18">[1]Inputs!$E$48</definedName>
    <definedName name="ValenciaSwitch" localSheetId="5">[1]Inputs!$E$48</definedName>
    <definedName name="ValenciaSwitch" localSheetId="17">[1]Inputs!$E$48</definedName>
    <definedName name="ValenciaSwitch" localSheetId="4">[1]Inputs!$E$48</definedName>
    <definedName name="ValenciaSwitch" localSheetId="3">[1]Inputs!$E$48</definedName>
    <definedName name="ValenciaSwitch" localSheetId="7">[1]Inputs!$E$48</definedName>
    <definedName name="ValenciaSwitch" localSheetId="10">[1]Inputs!$E$48</definedName>
    <definedName name="ValenciaSwitch" localSheetId="11">[1]Inputs!$E$48</definedName>
    <definedName name="ValenciaSwitch" localSheetId="8">[1]Inputs!$E$48</definedName>
    <definedName name="ValenciaSwitch" localSheetId="9">[1]Inputs!$E$48</definedName>
    <definedName name="ValenciaSwitch" localSheetId="13">[1]Inputs!$E$48</definedName>
    <definedName name="ValenciaSwitch" localSheetId="12">[1]Inputs!$E$48</definedName>
    <definedName name="ValenciaSwitch" localSheetId="6">[1]Inputs!$E$48</definedName>
    <definedName name="ValenciaSwitch">[2]Inputs!$E$48</definedName>
    <definedName name="z" localSheetId="18">[1]Inputs!#REF!</definedName>
    <definedName name="z" localSheetId="5">[1]Inputs!#REF!</definedName>
    <definedName name="z" localSheetId="14">[2]Inputs!#REF!</definedName>
    <definedName name="z" localSheetId="16">[2]Inputs!#REF!</definedName>
    <definedName name="z" localSheetId="17">[1]Inputs!#REF!</definedName>
    <definedName name="z" localSheetId="4">[1]Inputs!#REF!</definedName>
    <definedName name="z" localSheetId="3">[1]Inputs!#REF!</definedName>
    <definedName name="z" localSheetId="7">[1]Inputs!#REF!</definedName>
    <definedName name="z" localSheetId="15">[2]Inputs!#REF!</definedName>
    <definedName name="z" localSheetId="10">[1]Inputs!#REF!</definedName>
    <definedName name="z" localSheetId="11">[1]Inputs!#REF!</definedName>
    <definedName name="z" localSheetId="8">[1]Inputs!#REF!</definedName>
    <definedName name="z" localSheetId="9">[1]Inputs!#REF!</definedName>
    <definedName name="z" localSheetId="1">[2]Inputs!#REF!</definedName>
    <definedName name="z" localSheetId="13">[1]Inputs!#REF!</definedName>
    <definedName name="z" localSheetId="12">[1]Inputs!#REF!</definedName>
    <definedName name="z" localSheetId="6">[1]Inputs!#REF!</definedName>
    <definedName name="z" localSheetId="2">[2]Inputs!#REF!</definedName>
    <definedName name="z">[2]Inputs!#REF!</definedName>
    <definedName name="Z_5F6D01E3_9E6F_4D7F_980F_63899AF95899_.wvu.Cols" localSheetId="18" hidden="1">'Ağustos-22 '!$X:$XFD</definedName>
    <definedName name="Z_5F6D01E3_9E6F_4D7F_980F_63899AF95899_.wvu.Cols" localSheetId="14" hidden="1">'Aralık-22'!$X:$XFD</definedName>
    <definedName name="Z_5F6D01E3_9E6F_4D7F_980F_63899AF95899_.wvu.Cols" localSheetId="16" hidden="1">'Ekim-22'!$X:$XFD</definedName>
    <definedName name="Z_5F6D01E3_9E6F_4D7F_980F_63899AF95899_.wvu.Cols" localSheetId="17" hidden="1">'Eylül-22'!$X:$XFD</definedName>
    <definedName name="Z_5F6D01E3_9E6F_4D7F_980F_63899AF95899_.wvu.Cols" localSheetId="3" hidden="1">'Gemi Doluluk Oranları'!$Z:$XFD</definedName>
    <definedName name="Z_5F6D01E3_9E6F_4D7F_980F_63899AF95899_.wvu.Cols" localSheetId="15" hidden="1">'Kasım-22'!$X:$XFD</definedName>
    <definedName name="Z_5F6D01E3_9E6F_4D7F_980F_63899AF95899_.wvu.Cols" localSheetId="13" hidden="1">'Ocak-23'!$AC:$XFD</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44" l="1"/>
  <c r="Z28" i="44"/>
  <c r="Y28" i="44"/>
  <c r="X28" i="44"/>
  <c r="J28" i="44"/>
  <c r="I28" i="44"/>
  <c r="H28" i="44"/>
  <c r="G28" i="44"/>
  <c r="F28" i="44"/>
  <c r="AA27" i="44"/>
  <c r="Z27" i="44"/>
  <c r="Y27" i="44"/>
  <c r="X27" i="44"/>
  <c r="J27" i="44"/>
  <c r="I27" i="44"/>
  <c r="H27" i="44"/>
  <c r="L27" i="44" s="1"/>
  <c r="G27" i="44"/>
  <c r="F27" i="44"/>
  <c r="K27" i="44" s="1"/>
  <c r="U26" i="44"/>
  <c r="V26" i="44"/>
  <c r="T26" i="44"/>
  <c r="N26" i="44"/>
  <c r="M26" i="44"/>
  <c r="L26" i="44"/>
  <c r="K26" i="44"/>
  <c r="V25" i="44"/>
  <c r="U25" i="44"/>
  <c r="N25" i="44"/>
  <c r="M25" i="44"/>
  <c r="L25" i="44"/>
  <c r="K25" i="44"/>
  <c r="W23" i="44"/>
  <c r="N23" i="44"/>
  <c r="M23" i="44"/>
  <c r="L23" i="44"/>
  <c r="K23" i="44"/>
  <c r="U22" i="44"/>
  <c r="W22" i="44"/>
  <c r="N22" i="44"/>
  <c r="M22" i="44"/>
  <c r="L22" i="44"/>
  <c r="K22" i="44"/>
  <c r="V20" i="44"/>
  <c r="N20" i="44"/>
  <c r="M20" i="44"/>
  <c r="L20" i="44"/>
  <c r="K20" i="44"/>
  <c r="T19" i="44"/>
  <c r="N19" i="44"/>
  <c r="M19" i="44"/>
  <c r="L19" i="44"/>
  <c r="K19" i="44"/>
  <c r="N17" i="44"/>
  <c r="M17" i="44"/>
  <c r="L17" i="44"/>
  <c r="K17" i="44"/>
  <c r="W16" i="44"/>
  <c r="N16" i="44"/>
  <c r="M16" i="44"/>
  <c r="L16" i="44"/>
  <c r="K16" i="44"/>
  <c r="V14" i="44"/>
  <c r="Q28" i="44"/>
  <c r="T14" i="44"/>
  <c r="N14" i="44"/>
  <c r="M14" i="44"/>
  <c r="L14" i="44"/>
  <c r="K14" i="44"/>
  <c r="R27" i="44"/>
  <c r="P27" i="44"/>
  <c r="N13" i="44"/>
  <c r="M13" i="44"/>
  <c r="L13" i="44"/>
  <c r="K13" i="44"/>
  <c r="W17" i="44" l="1"/>
  <c r="S28" i="44"/>
  <c r="V22" i="44"/>
  <c r="W20" i="44"/>
  <c r="W14" i="44"/>
  <c r="W25" i="44"/>
  <c r="N27" i="44"/>
  <c r="U14" i="44"/>
  <c r="W13" i="44"/>
  <c r="U17" i="44"/>
  <c r="V19" i="44"/>
  <c r="Q27" i="44"/>
  <c r="P28" i="44"/>
  <c r="V16" i="44"/>
  <c r="V17" i="44"/>
  <c r="T22" i="44"/>
  <c r="W26" i="44"/>
  <c r="S27" i="44"/>
  <c r="R28" i="44"/>
  <c r="T17" i="44"/>
  <c r="M28" i="44"/>
  <c r="W19" i="44"/>
  <c r="T25" i="44"/>
  <c r="M27" i="44"/>
  <c r="O28" i="44"/>
  <c r="N28" i="44"/>
  <c r="U13" i="44"/>
  <c r="T20" i="44"/>
  <c r="V13" i="44"/>
  <c r="T16" i="44"/>
  <c r="O27" i="44"/>
  <c r="T13" i="44"/>
  <c r="U20" i="44"/>
  <c r="U16" i="44"/>
  <c r="T23" i="44"/>
  <c r="U23" i="44"/>
  <c r="K28" i="44"/>
  <c r="U19" i="44"/>
  <c r="V23" i="44"/>
  <c r="L28" i="44"/>
  <c r="AA28" i="42"/>
  <c r="Z28" i="42"/>
  <c r="Y28" i="42"/>
  <c r="X28" i="42"/>
  <c r="J28" i="42"/>
  <c r="I28" i="42"/>
  <c r="H28" i="42"/>
  <c r="G28" i="42"/>
  <c r="F28" i="42"/>
  <c r="M28" i="42" s="1"/>
  <c r="AA27" i="42"/>
  <c r="Z27" i="42"/>
  <c r="Y27" i="42"/>
  <c r="X27" i="42"/>
  <c r="L27" i="42"/>
  <c r="K27" i="42"/>
  <c r="J27" i="42"/>
  <c r="I27" i="42"/>
  <c r="M27" i="42" s="1"/>
  <c r="H27" i="42"/>
  <c r="G27" i="42"/>
  <c r="F27" i="42"/>
  <c r="V26" i="42"/>
  <c r="N26" i="42"/>
  <c r="M26" i="42"/>
  <c r="L26" i="42"/>
  <c r="K26" i="42"/>
  <c r="U25" i="42"/>
  <c r="W25" i="42"/>
  <c r="N25" i="42"/>
  <c r="M25" i="42"/>
  <c r="L25" i="42"/>
  <c r="K25" i="42"/>
  <c r="U23" i="42"/>
  <c r="N23" i="42"/>
  <c r="M23" i="42"/>
  <c r="L23" i="42"/>
  <c r="K23" i="42"/>
  <c r="W22" i="42"/>
  <c r="N22" i="42"/>
  <c r="M22" i="42"/>
  <c r="L22" i="42"/>
  <c r="K22" i="42"/>
  <c r="W20" i="42"/>
  <c r="N20" i="42"/>
  <c r="M20" i="42"/>
  <c r="L20" i="42"/>
  <c r="K20" i="42"/>
  <c r="T19" i="42"/>
  <c r="N19" i="42"/>
  <c r="M19" i="42"/>
  <c r="L19" i="42"/>
  <c r="K19" i="42"/>
  <c r="T17" i="42"/>
  <c r="N17" i="42"/>
  <c r="M17" i="42"/>
  <c r="L17" i="42"/>
  <c r="K17" i="42"/>
  <c r="N16" i="42"/>
  <c r="M16" i="42"/>
  <c r="L16" i="42"/>
  <c r="K16" i="42"/>
  <c r="R28" i="42"/>
  <c r="U14" i="42"/>
  <c r="N14" i="42"/>
  <c r="M14" i="42"/>
  <c r="L14" i="42"/>
  <c r="K14" i="42"/>
  <c r="S27" i="42"/>
  <c r="P27" i="42"/>
  <c r="N13" i="42"/>
  <c r="M13" i="42"/>
  <c r="L13" i="42"/>
  <c r="K13" i="42"/>
  <c r="U28" i="44" l="1"/>
  <c r="T28" i="44"/>
  <c r="W28" i="44"/>
  <c r="V28" i="44"/>
  <c r="W27" i="44"/>
  <c r="V27" i="44"/>
  <c r="U27" i="44"/>
  <c r="T27" i="44"/>
  <c r="R27" i="42"/>
  <c r="Q28" i="42"/>
  <c r="W16" i="42"/>
  <c r="Q27" i="42"/>
  <c r="S28" i="42"/>
  <c r="W17" i="42"/>
  <c r="V22" i="42"/>
  <c r="W23" i="42"/>
  <c r="V14" i="42"/>
  <c r="N27" i="42"/>
  <c r="U17" i="42"/>
  <c r="V19" i="42"/>
  <c r="T22" i="42"/>
  <c r="P28" i="42"/>
  <c r="W13" i="42"/>
  <c r="V16" i="42"/>
  <c r="V17" i="42"/>
  <c r="U22" i="42"/>
  <c r="T25" i="42"/>
  <c r="U26" i="42"/>
  <c r="W19" i="42"/>
  <c r="N28" i="42"/>
  <c r="O28" i="42"/>
  <c r="W14" i="42"/>
  <c r="U20" i="42"/>
  <c r="V25" i="42"/>
  <c r="O27" i="42"/>
  <c r="T13" i="42"/>
  <c r="W26" i="42"/>
  <c r="U13" i="42"/>
  <c r="T20" i="42"/>
  <c r="V13" i="42"/>
  <c r="T16" i="42"/>
  <c r="U16" i="42"/>
  <c r="V20" i="42"/>
  <c r="T23" i="42"/>
  <c r="K28" i="42"/>
  <c r="T14" i="42"/>
  <c r="U19" i="42"/>
  <c r="V23" i="42"/>
  <c r="T26" i="42"/>
  <c r="L28" i="42"/>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U28" i="42" l="1"/>
  <c r="T28" i="42"/>
  <c r="W28" i="42"/>
  <c r="V28" i="42"/>
  <c r="U27" i="42"/>
  <c r="T27" i="42"/>
  <c r="W27" i="42"/>
  <c r="V27" i="42"/>
  <c r="T31" i="33"/>
  <c r="K30" i="33"/>
  <c r="U31" i="33"/>
  <c r="L30" i="33"/>
  <c r="N31" i="33"/>
  <c r="V31" i="33"/>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<sst xmlns="http://schemas.openxmlformats.org/spreadsheetml/2006/main" count="1163" uniqueCount="98">
  <si>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</si>
  <si>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</si>
  <si>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</si>
  <si>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</si>
  <si>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</si>
  <si>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</si>
  <si>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</si>
  <si>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</si>
  <si>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</si>
  <si>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</si>
  <si>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</si>
  <si>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</si>
  <si>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</si>
  <si>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</si>
  <si>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</si>
  <si>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</si>
  <si>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</si>
  <si>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</si>
  <si>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</si>
  <si>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</si>
  <si>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</si>
  <si>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</si>
  <si>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</si>
  <si>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</si>
  <si>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</si>
  <si>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</si>
  <si>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</si>
  <si>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</si>
  <si>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</si>
  <si>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</si>
  <si>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</si>
  <si>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</si>
  <si>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</si>
  <si>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</si>
  <si>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</si>
  <si>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</si>
  <si>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</si>
  <si>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</si>
  <si>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</si>
  <si>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</si>
  <si>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</si>
  <si>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</si>
  <si>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</si>
  <si>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</si>
  <si>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</si>
  <si>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</si>
  <si>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</si>
  <si>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</si>
  <si>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</si>
  <si>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</si>
  <si>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</si>
  <si>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</si>
  <si>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</si>
  <si>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</si>
  <si>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</si>
  <si>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</si>
  <si>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</si>
  <si>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</si>
  <si>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</si>
  <si>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</si>
  <si>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</si>
  <si>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</si>
  <si>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</si>
  <si>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</si>
  <si>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</si>
  <si>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</si>
  <si>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</si>
  <si>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</si>
  <si>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</si>
  <si>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</si>
  <si>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</si>
  <si>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</si>
  <si>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</si>
  <si>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</si>
  <si>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</si>
  <si>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</si>
  <si>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</si>
  <si>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</si>
  <si>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</si>
  <si>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</si>
  <si>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</si>
  <si>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</si>
  <si>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</si>
  <si>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</si>
  <si>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</si>
  <si>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</si>
  <si>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</si>
  <si>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</si>
  <si>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Nisan 2023</t>
  </si>
  <si>
    <t>2023/22 Değ %</t>
  </si>
  <si>
    <t>2023/21 Değ %</t>
  </si>
  <si>
    <t>2023/20 Değ %</t>
  </si>
  <si>
    <t>2023/19 Değ %</t>
  </si>
  <si>
    <t>Mayıs 2023</t>
  </si>
  <si>
    <t>Haziran 2023</t>
  </si>
  <si>
    <t>Temmuz 2023</t>
  </si>
  <si>
    <t>Ağustos 2023</t>
  </si>
  <si>
    <t>Eylül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</si>
</sst>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s>
  <fonts count="46">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7">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
      <left/>
      <right style="thin">
        <color indexed="64"/>
      </right>
      <top/>
      <bottom style="thin">
        <color auto="1"/>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51">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164" fontId="17" fillId="3" borderId="0" xfId="2" applyFont="1" applyFill="1" applyBorder="1"/>
    <xf numFmtId="0" fontId="42" fillId="3" borderId="0" xfId="0" applyFont="1" applyFill="1"/>
    <xf numFmtId="0" fontId="42" fillId="0" borderId="0" xfId="0" applyFont="1"/>
    <xf numFmtId="0" fontId="43" fillId="3" borderId="0" xfId="3" applyFont="1" applyFill="1"/>
    <xf numFmtId="0" fontId="42" fillId="3" borderId="0" xfId="0" applyFont="1" applyFill="1" applyAlignment="1">
      <alignment vertical="center"/>
    </xf>
    <xf numFmtId="0" fontId="44" fillId="3" borderId="0" xfId="0" applyFont="1" applyFill="1" applyAlignment="1">
      <alignment vertical="center"/>
    </xf>
    <xf numFmtId="0" fontId="45" fillId="3" borderId="0" xfId="0" applyFont="1" applyFill="1"/>
    <xf numFmtId="168" fontId="42" fillId="3" borderId="0" xfId="0" applyNumberFormat="1" applyFont="1" applyFill="1"/>
    <xf numFmtId="168" fontId="17" fillId="8" borderId="20" xfId="7" applyNumberFormat="1" applyFont="1" applyFill="1" applyBorder="1" applyAlignment="1" applyProtection="1">
      <alignment horizontal="right" indent="1"/>
    </xf>
    <xf numFmtId="168" fontId="17" fillId="3" borderId="20" xfId="7" applyNumberFormat="1" applyFont="1" applyFill="1" applyBorder="1" applyAlignment="1" applyProtection="1">
      <alignment horizontal="right" indent="1"/>
    </xf>
    <xf numFmtId="168" fontId="17" fillId="8" borderId="26" xfId="7" applyNumberFormat="1" applyFont="1" applyFill="1" applyBorder="1" applyAlignment="1" applyProtection="1">
      <alignment horizontal="right" indent="1"/>
    </xf>
    <xf numFmtId="164" fontId="18" fillId="2" borderId="15" xfId="1" applyNumberFormat="1" applyFont="1" applyBorder="1" applyAlignment="1">
      <alignment horizontal="center"/>
    </xf>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7193441" y="0"/>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7193441" y="0"/>
          <a:ext cx="566906" cy="540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7132481" y="0"/>
          <a:ext cx="566906" cy="540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6332381" y="0"/>
          <a:ext cx="566906" cy="540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45217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6.2">
      <c r="A4" s="10"/>
      <c r="B4" s="167" t="s">
        <v>11</v>
      </c>
      <c r="C4" s="168"/>
      <c r="D4" s="165"/>
      <c r="E4" s="169" t="s">
        <v>88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35" t="s">
        <v>50</v>
      </c>
      <c r="G9" s="235"/>
      <c r="H9" s="235"/>
      <c r="I9" s="235"/>
      <c r="J9" s="235"/>
      <c r="K9" s="235"/>
      <c r="L9" s="235"/>
      <c r="M9" s="235"/>
      <c r="N9" s="236"/>
      <c r="O9" s="237" t="s">
        <v>51</v>
      </c>
      <c r="P9" s="235"/>
      <c r="Q9" s="235"/>
      <c r="R9" s="235"/>
      <c r="S9" s="235"/>
      <c r="T9" s="235"/>
      <c r="U9" s="235"/>
      <c r="V9" s="235"/>
      <c r="W9" s="236"/>
      <c r="X9" s="237" t="s">
        <v>25</v>
      </c>
      <c r="Y9" s="235"/>
      <c r="Z9" s="235"/>
      <c r="AA9" s="238"/>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129</v>
      </c>
      <c r="G13" s="130">
        <v>136</v>
      </c>
      <c r="H13" s="130">
        <v>0</v>
      </c>
      <c r="I13" s="130">
        <v>42</v>
      </c>
      <c r="J13" s="130">
        <v>129</v>
      </c>
      <c r="K13" s="71">
        <v>-5.1470588235294157E-2</v>
      </c>
      <c r="L13" s="71" t="s">
        <v>48</v>
      </c>
      <c r="M13" s="71">
        <v>2.0714285714285716</v>
      </c>
      <c r="N13" s="131">
        <v>0</v>
      </c>
      <c r="O13" s="75">
        <v>659</v>
      </c>
      <c r="P13" s="75">
        <v>666</v>
      </c>
      <c r="Q13" s="75">
        <v>0</v>
      </c>
      <c r="R13" s="75">
        <v>551</v>
      </c>
      <c r="S13" s="75">
        <v>645</v>
      </c>
      <c r="T13" s="71">
        <v>-1.0510510510510551E-2</v>
      </c>
      <c r="U13" s="71" t="s">
        <v>48</v>
      </c>
      <c r="V13" s="71">
        <v>0.19600725952813058</v>
      </c>
      <c r="W13" s="131">
        <v>2.170542635658923E-2</v>
      </c>
      <c r="X13" s="75">
        <v>1486</v>
      </c>
      <c r="Y13" s="75">
        <v>522</v>
      </c>
      <c r="Z13" s="191">
        <v>551</v>
      </c>
      <c r="AA13" s="192">
        <v>1591</v>
      </c>
      <c r="AB13" s="10"/>
      <c r="AC13" s="10"/>
    </row>
    <row r="14" spans="1:29" ht="14.4">
      <c r="A14" s="10"/>
      <c r="B14" s="187"/>
      <c r="C14" s="190"/>
      <c r="D14" s="168" t="s">
        <v>20</v>
      </c>
      <c r="E14" s="189"/>
      <c r="F14" s="136">
        <v>449751</v>
      </c>
      <c r="G14" s="130">
        <v>297788</v>
      </c>
      <c r="H14" s="130">
        <v>0</v>
      </c>
      <c r="I14" s="130">
        <v>0</v>
      </c>
      <c r="J14" s="130">
        <v>394045</v>
      </c>
      <c r="K14" s="71">
        <v>0.51030598949588302</v>
      </c>
      <c r="L14" s="71" t="s">
        <v>48</v>
      </c>
      <c r="M14" s="71" t="s">
        <v>48</v>
      </c>
      <c r="N14" s="131">
        <v>0.14136964052329049</v>
      </c>
      <c r="O14" s="75">
        <v>1987935</v>
      </c>
      <c r="P14" s="75">
        <v>1057446</v>
      </c>
      <c r="Q14" s="75">
        <v>0</v>
      </c>
      <c r="R14" s="75">
        <v>1092884</v>
      </c>
      <c r="S14" s="75">
        <v>1845149</v>
      </c>
      <c r="T14" s="71">
        <v>0.87993996856577072</v>
      </c>
      <c r="U14" s="71" t="s">
        <v>48</v>
      </c>
      <c r="V14" s="71">
        <v>0.81898078844598321</v>
      </c>
      <c r="W14" s="131">
        <v>7.7384536424971673E-2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46</v>
      </c>
      <c r="G16" s="130">
        <v>56</v>
      </c>
      <c r="H16" s="130">
        <v>5</v>
      </c>
      <c r="I16" s="130">
        <v>0</v>
      </c>
      <c r="J16" s="130">
        <v>51</v>
      </c>
      <c r="K16" s="71">
        <v>-0.1785714285714286</v>
      </c>
      <c r="L16" s="71">
        <v>8.1999999999999993</v>
      </c>
      <c r="M16" s="71" t="s">
        <v>48</v>
      </c>
      <c r="N16" s="131">
        <v>-9.8039215686274495E-2</v>
      </c>
      <c r="O16" s="75">
        <v>73</v>
      </c>
      <c r="P16" s="75">
        <v>92</v>
      </c>
      <c r="Q16" s="75">
        <v>17</v>
      </c>
      <c r="R16" s="75">
        <v>10</v>
      </c>
      <c r="S16" s="75">
        <v>74</v>
      </c>
      <c r="T16" s="71">
        <v>-0.20652173913043481</v>
      </c>
      <c r="U16" s="71">
        <v>3.2941176470588234</v>
      </c>
      <c r="V16" s="71">
        <v>6.3</v>
      </c>
      <c r="W16" s="131">
        <v>-1.3513513513513487E-2</v>
      </c>
      <c r="X16" s="75">
        <v>572</v>
      </c>
      <c r="Y16" s="75">
        <v>202</v>
      </c>
      <c r="Z16" s="191">
        <v>54</v>
      </c>
      <c r="AA16" s="192">
        <v>586</v>
      </c>
      <c r="AB16" s="10"/>
      <c r="AC16" s="10"/>
    </row>
    <row r="17" spans="1:29" ht="14.4">
      <c r="A17" s="10"/>
      <c r="B17" s="187"/>
      <c r="C17" s="190"/>
      <c r="D17" s="168" t="s">
        <v>20</v>
      </c>
      <c r="E17" s="189"/>
      <c r="F17" s="134">
        <v>107348</v>
      </c>
      <c r="G17" s="130">
        <v>60367</v>
      </c>
      <c r="H17" s="130">
        <v>6002</v>
      </c>
      <c r="I17" s="130">
        <v>0</v>
      </c>
      <c r="J17" s="130">
        <v>147331</v>
      </c>
      <c r="K17" s="71">
        <v>0.7782563321019762</v>
      </c>
      <c r="L17" s="71">
        <v>16.885371542819062</v>
      </c>
      <c r="M17" s="71" t="s">
        <v>48</v>
      </c>
      <c r="N17" s="131">
        <v>-0.27138212596127087</v>
      </c>
      <c r="O17" s="75">
        <v>190403</v>
      </c>
      <c r="P17" s="75">
        <v>96875</v>
      </c>
      <c r="Q17" s="75">
        <v>16105</v>
      </c>
      <c r="R17" s="75">
        <v>41113</v>
      </c>
      <c r="S17" s="75">
        <v>227705</v>
      </c>
      <c r="T17" s="71">
        <v>0.96545032258064523</v>
      </c>
      <c r="U17" s="71">
        <v>10.822601676497982</v>
      </c>
      <c r="V17" s="71">
        <v>3.6312115389292927</v>
      </c>
      <c r="W17" s="131">
        <v>-0.16381721964822904</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47</v>
      </c>
      <c r="G19" s="130">
        <v>35</v>
      </c>
      <c r="H19" s="130">
        <v>2</v>
      </c>
      <c r="I19" s="130">
        <v>0</v>
      </c>
      <c r="J19" s="130">
        <v>21</v>
      </c>
      <c r="K19" s="71">
        <v>0.34285714285714275</v>
      </c>
      <c r="L19" s="71">
        <v>22.5</v>
      </c>
      <c r="M19" s="71" t="s">
        <v>48</v>
      </c>
      <c r="N19" s="131">
        <v>1.2380952380952381</v>
      </c>
      <c r="O19" s="75">
        <v>70</v>
      </c>
      <c r="P19" s="75">
        <v>47</v>
      </c>
      <c r="Q19" s="75">
        <v>2</v>
      </c>
      <c r="R19" s="75">
        <v>3</v>
      </c>
      <c r="S19" s="75">
        <v>27</v>
      </c>
      <c r="T19" s="71">
        <v>0.4893617021276595</v>
      </c>
      <c r="U19" s="71">
        <v>34</v>
      </c>
      <c r="V19" s="71">
        <v>22.333333333333332</v>
      </c>
      <c r="W19" s="131">
        <v>1.5925925925925926</v>
      </c>
      <c r="X19" s="75">
        <v>658</v>
      </c>
      <c r="Y19" s="75">
        <v>47</v>
      </c>
      <c r="Z19" s="191">
        <v>9</v>
      </c>
      <c r="AA19" s="192">
        <v>290</v>
      </c>
      <c r="AB19" s="10"/>
      <c r="AC19" s="10"/>
    </row>
    <row r="20" spans="1:29" ht="14.4">
      <c r="A20" s="10"/>
      <c r="B20" s="187"/>
      <c r="C20" s="190"/>
      <c r="D20" s="168" t="s">
        <v>20</v>
      </c>
      <c r="E20" s="189"/>
      <c r="F20" s="136">
        <v>66302</v>
      </c>
      <c r="G20" s="130">
        <v>32576</v>
      </c>
      <c r="H20" s="130">
        <v>0</v>
      </c>
      <c r="I20" s="130">
        <v>0</v>
      </c>
      <c r="J20" s="130">
        <v>36063</v>
      </c>
      <c r="K20" s="71">
        <v>1.0353020628683693</v>
      </c>
      <c r="L20" s="71" t="s">
        <v>48</v>
      </c>
      <c r="M20" s="71" t="s">
        <v>48</v>
      </c>
      <c r="N20" s="131">
        <v>0.83850483875440207</v>
      </c>
      <c r="O20" s="75">
        <v>87148</v>
      </c>
      <c r="P20" s="75">
        <v>35661</v>
      </c>
      <c r="Q20" s="75">
        <v>0</v>
      </c>
      <c r="R20" s="75">
        <v>1753</v>
      </c>
      <c r="S20" s="75">
        <v>42547</v>
      </c>
      <c r="T20" s="71">
        <v>1.443790134881243</v>
      </c>
      <c r="U20" s="71" t="s">
        <v>48</v>
      </c>
      <c r="V20" s="71">
        <v>48.71363377067884</v>
      </c>
      <c r="W20" s="131">
        <v>1.0482760241615154</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161</v>
      </c>
      <c r="G22" s="130">
        <v>100</v>
      </c>
      <c r="H22" s="130">
        <v>0</v>
      </c>
      <c r="I22" s="130">
        <v>0</v>
      </c>
      <c r="J22" s="130">
        <v>90</v>
      </c>
      <c r="K22" s="71">
        <v>0.6100000000000001</v>
      </c>
      <c r="L22" s="71" t="s">
        <v>48</v>
      </c>
      <c r="M22" s="71" t="s">
        <v>48</v>
      </c>
      <c r="N22" s="131">
        <v>0.78888888888888897</v>
      </c>
      <c r="O22" s="75">
        <v>448</v>
      </c>
      <c r="P22" s="75">
        <v>153</v>
      </c>
      <c r="Q22" s="75">
        <v>0</v>
      </c>
      <c r="R22" s="75">
        <v>205</v>
      </c>
      <c r="S22" s="75">
        <v>413</v>
      </c>
      <c r="T22" s="71">
        <v>1.9281045751633985</v>
      </c>
      <c r="U22" s="71" t="s">
        <v>48</v>
      </c>
      <c r="V22" s="71">
        <v>1.1853658536585368</v>
      </c>
      <c r="W22" s="131">
        <v>8.4745762711864403E-2</v>
      </c>
      <c r="X22" s="75">
        <v>895</v>
      </c>
      <c r="Y22" s="75">
        <v>283</v>
      </c>
      <c r="Z22" s="191">
        <v>43</v>
      </c>
      <c r="AA22" s="192">
        <v>827</v>
      </c>
      <c r="AB22" s="10"/>
      <c r="AC22" s="10"/>
    </row>
    <row r="23" spans="1:29" ht="14.4">
      <c r="A23" s="10"/>
      <c r="B23" s="187"/>
      <c r="C23" s="190"/>
      <c r="D23" s="168" t="s">
        <v>20</v>
      </c>
      <c r="E23" s="189"/>
      <c r="F23" s="136">
        <v>352703</v>
      </c>
      <c r="G23" s="130">
        <v>115809</v>
      </c>
      <c r="H23" s="130">
        <v>0</v>
      </c>
      <c r="I23" s="130">
        <v>0</v>
      </c>
      <c r="J23" s="130">
        <v>212740</v>
      </c>
      <c r="K23" s="71">
        <v>2.0455577718484745</v>
      </c>
      <c r="L23" s="71" t="s">
        <v>48</v>
      </c>
      <c r="M23" s="71" t="s">
        <v>48</v>
      </c>
      <c r="N23" s="131">
        <v>0.65790636457647822</v>
      </c>
      <c r="O23" s="75">
        <v>1188977</v>
      </c>
      <c r="P23" s="75">
        <v>184263</v>
      </c>
      <c r="Q23" s="75">
        <v>0</v>
      </c>
      <c r="R23" s="75">
        <v>545974</v>
      </c>
      <c r="S23" s="75">
        <v>1132555</v>
      </c>
      <c r="T23" s="71">
        <v>5.452608499807341</v>
      </c>
      <c r="U23" s="71" t="s">
        <v>48</v>
      </c>
      <c r="V23" s="71">
        <v>1.1777172539351692</v>
      </c>
      <c r="W23" s="131">
        <v>4.981833111857692E-2</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1</v>
      </c>
      <c r="G25" s="130">
        <v>1</v>
      </c>
      <c r="H25" s="130">
        <v>0</v>
      </c>
      <c r="I25" s="130">
        <v>0</v>
      </c>
      <c r="J25" s="130">
        <v>1</v>
      </c>
      <c r="K25" s="71">
        <v>0</v>
      </c>
      <c r="L25" s="71" t="s">
        <v>48</v>
      </c>
      <c r="M25" s="71" t="s">
        <v>48</v>
      </c>
      <c r="N25" s="131">
        <v>0</v>
      </c>
      <c r="O25" s="75">
        <v>1</v>
      </c>
      <c r="P25" s="75">
        <v>1</v>
      </c>
      <c r="Q25" s="75">
        <v>0</v>
      </c>
      <c r="R25" s="75">
        <v>0</v>
      </c>
      <c r="S25" s="75">
        <v>1</v>
      </c>
      <c r="T25" s="71">
        <v>0</v>
      </c>
      <c r="U25" s="71" t="s">
        <v>48</v>
      </c>
      <c r="V25" s="71" t="s">
        <v>48</v>
      </c>
      <c r="W25" s="131">
        <v>0</v>
      </c>
      <c r="X25" s="75">
        <v>9</v>
      </c>
      <c r="Y25" s="75">
        <v>0</v>
      </c>
      <c r="Z25" s="191">
        <v>0</v>
      </c>
      <c r="AA25" s="192">
        <v>16</v>
      </c>
      <c r="AB25" s="10"/>
      <c r="AC25" s="10"/>
    </row>
    <row r="26" spans="1:29" ht="14.4">
      <c r="A26" s="10"/>
      <c r="B26" s="187"/>
      <c r="C26" s="190"/>
      <c r="D26" s="168" t="s">
        <v>20</v>
      </c>
      <c r="E26" s="189"/>
      <c r="F26" s="130">
        <v>2258</v>
      </c>
      <c r="G26" s="130">
        <v>925</v>
      </c>
      <c r="H26" s="130">
        <v>0</v>
      </c>
      <c r="I26" s="130">
        <v>0</v>
      </c>
      <c r="J26" s="130">
        <v>1059</v>
      </c>
      <c r="K26" s="71">
        <v>1.441081081081081</v>
      </c>
      <c r="L26" s="71" t="s">
        <v>48</v>
      </c>
      <c r="M26" s="71" t="s">
        <v>48</v>
      </c>
      <c r="N26" s="131">
        <v>1.1322001888574125</v>
      </c>
      <c r="O26" s="75">
        <v>2258</v>
      </c>
      <c r="P26" s="75">
        <v>925</v>
      </c>
      <c r="Q26" s="75">
        <v>0</v>
      </c>
      <c r="R26" s="75">
        <v>0</v>
      </c>
      <c r="S26" s="75">
        <v>1059</v>
      </c>
      <c r="T26" s="71">
        <v>1.441081081081081</v>
      </c>
      <c r="U26" s="71" t="s">
        <v>48</v>
      </c>
      <c r="V26" s="71" t="s">
        <v>48</v>
      </c>
      <c r="W26" s="131">
        <v>1.1322001888574125</v>
      </c>
      <c r="X26" s="75">
        <v>15637</v>
      </c>
      <c r="Y26" s="75">
        <v>0</v>
      </c>
      <c r="Z26" s="191">
        <v>0</v>
      </c>
      <c r="AA26" s="192">
        <v>20248</v>
      </c>
      <c r="AB26" s="10"/>
      <c r="AC26" s="10"/>
    </row>
    <row r="27" spans="1:29" thickBot="1">
      <c r="A27" s="10"/>
      <c r="B27" s="187"/>
      <c r="C27" s="198" t="s">
        <v>16</v>
      </c>
      <c r="D27" s="199"/>
      <c r="E27" s="200"/>
      <c r="F27" s="137">
        <v>384</v>
      </c>
      <c r="G27" s="137">
        <v>328</v>
      </c>
      <c r="H27" s="137">
        <v>7</v>
      </c>
      <c r="I27" s="137">
        <v>42</v>
      </c>
      <c r="J27" s="137">
        <v>292</v>
      </c>
      <c r="K27" s="138">
        <v>0.1707317073170731</v>
      </c>
      <c r="L27" s="138">
        <v>53.857142857142854</v>
      </c>
      <c r="M27" s="138">
        <v>8.1428571428571423</v>
      </c>
      <c r="N27" s="139">
        <v>0.31506849315068486</v>
      </c>
      <c r="O27" s="137">
        <v>1251</v>
      </c>
      <c r="P27" s="137">
        <v>959</v>
      </c>
      <c r="Q27" s="137">
        <v>19</v>
      </c>
      <c r="R27" s="137">
        <v>769</v>
      </c>
      <c r="S27" s="137">
        <v>1160</v>
      </c>
      <c r="T27" s="138">
        <v>0.30448383733055273</v>
      </c>
      <c r="U27" s="138">
        <v>64.84210526315789</v>
      </c>
      <c r="V27" s="138">
        <v>0.62678803641092329</v>
      </c>
      <c r="W27" s="139">
        <v>7.8448275862069039E-2</v>
      </c>
      <c r="X27" s="137">
        <v>3620</v>
      </c>
      <c r="Y27" s="140">
        <v>1054</v>
      </c>
      <c r="Z27" s="140">
        <v>657</v>
      </c>
      <c r="AA27" s="159">
        <v>3310</v>
      </c>
      <c r="AB27" s="10"/>
      <c r="AC27" s="10"/>
    </row>
    <row r="28" spans="1:29" ht="15.6" thickTop="1" thickBot="1">
      <c r="A28" s="10"/>
      <c r="B28" s="187"/>
      <c r="C28" s="201" t="s">
        <v>17</v>
      </c>
      <c r="D28" s="202"/>
      <c r="E28" s="203"/>
      <c r="F28" s="141">
        <v>978362</v>
      </c>
      <c r="G28" s="141">
        <v>507465</v>
      </c>
      <c r="H28" s="141">
        <v>6002</v>
      </c>
      <c r="I28" s="141">
        <v>0</v>
      </c>
      <c r="J28" s="141">
        <v>791238</v>
      </c>
      <c r="K28" s="142">
        <v>0.9279398579212359</v>
      </c>
      <c r="L28" s="142">
        <v>162.00599800066644</v>
      </c>
      <c r="M28" s="142" t="s">
        <v>48</v>
      </c>
      <c r="N28" s="143">
        <v>0.23649521382946714</v>
      </c>
      <c r="O28" s="141">
        <v>3456721</v>
      </c>
      <c r="P28" s="141">
        <v>1375170</v>
      </c>
      <c r="Q28" s="141">
        <v>16105</v>
      </c>
      <c r="R28" s="141">
        <v>1681724</v>
      </c>
      <c r="S28" s="141">
        <v>3249015</v>
      </c>
      <c r="T28" s="142">
        <v>1.5136681283041371</v>
      </c>
      <c r="U28" s="142">
        <v>213.63651040049675</v>
      </c>
      <c r="V28" s="142">
        <v>1.0554627275343638</v>
      </c>
      <c r="W28" s="143">
        <v>6.3928913840040735E-2</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35" t="s">
        <v>13</v>
      </c>
      <c r="G9" s="235"/>
      <c r="H9" s="235"/>
      <c r="I9" s="235"/>
      <c r="J9" s="235"/>
      <c r="K9" s="235"/>
      <c r="L9" s="235"/>
      <c r="M9" s="235"/>
      <c r="N9" s="236"/>
      <c r="O9" s="237" t="s">
        <v>14</v>
      </c>
      <c r="P9" s="235"/>
      <c r="Q9" s="235"/>
      <c r="R9" s="235"/>
      <c r="S9" s="235"/>
      <c r="T9" s="235"/>
      <c r="U9" s="235"/>
      <c r="V9" s="235"/>
      <c r="W9" s="236"/>
      <c r="X9" s="237" t="s">
        <v>25</v>
      </c>
      <c r="Y9" s="235"/>
      <c r="Z9" s="235"/>
      <c r="AA9" s="238"/>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row>
    <row r="12" spans="1:28"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181</v>
      </c>
      <c r="G13" s="130">
        <v>204</v>
      </c>
      <c r="H13" s="130">
        <v>0</v>
      </c>
      <c r="I13" s="130">
        <v>147</v>
      </c>
      <c r="J13" s="130">
        <v>170</v>
      </c>
      <c r="K13" s="71">
        <v>-0.11274509803921573</v>
      </c>
      <c r="L13" s="71" t="s">
        <v>48</v>
      </c>
      <c r="M13" s="71">
        <v>0.23129251700680276</v>
      </c>
      <c r="N13" s="131">
        <v>6.4705882352941169E-2</v>
      </c>
      <c r="O13" s="75">
        <v>530</v>
      </c>
      <c r="P13" s="75">
        <v>530</v>
      </c>
      <c r="Q13" s="75">
        <v>0</v>
      </c>
      <c r="R13" s="75">
        <v>509</v>
      </c>
      <c r="S13" s="75">
        <v>516</v>
      </c>
      <c r="T13" s="71">
        <v>0</v>
      </c>
      <c r="U13" s="71" t="s">
        <v>48</v>
      </c>
      <c r="V13" s="71">
        <v>4.1257367387033339E-2</v>
      </c>
      <c r="W13" s="131">
        <v>2.7131782945736482E-2</v>
      </c>
      <c r="X13" s="75">
        <v>1486</v>
      </c>
      <c r="Y13" s="75">
        <v>522</v>
      </c>
      <c r="Z13" s="191">
        <v>551</v>
      </c>
      <c r="AA13" s="192">
        <v>1591</v>
      </c>
      <c r="AB13" s="10"/>
    </row>
    <row r="14" spans="1:28" ht="14.4">
      <c r="A14" s="10"/>
      <c r="B14" s="187"/>
      <c r="C14" s="190"/>
      <c r="D14" s="168" t="s">
        <v>20</v>
      </c>
      <c r="E14" s="189"/>
      <c r="F14" s="136">
        <v>565574</v>
      </c>
      <c r="G14" s="130">
        <v>344501</v>
      </c>
      <c r="H14" s="130">
        <v>0</v>
      </c>
      <c r="I14" s="130">
        <v>196286</v>
      </c>
      <c r="J14" s="130">
        <v>500596</v>
      </c>
      <c r="K14" s="71">
        <v>0.64171947251241646</v>
      </c>
      <c r="L14" s="71" t="s">
        <v>48</v>
      </c>
      <c r="M14" s="71">
        <v>1.8813771741234731</v>
      </c>
      <c r="N14" s="131">
        <v>0.1298012768779615</v>
      </c>
      <c r="O14" s="75">
        <v>1538184</v>
      </c>
      <c r="P14" s="75">
        <v>759658</v>
      </c>
      <c r="Q14" s="75">
        <v>0</v>
      </c>
      <c r="R14" s="75">
        <v>1092884</v>
      </c>
      <c r="S14" s="75">
        <v>1451104</v>
      </c>
      <c r="T14" s="71">
        <v>1.0248374926611712</v>
      </c>
      <c r="U14" s="71" t="s">
        <v>48</v>
      </c>
      <c r="V14" s="71">
        <v>0.40745403903799482</v>
      </c>
      <c r="W14" s="131">
        <v>6.0009482435442241E-2</v>
      </c>
      <c r="X14" s="75">
        <v>3592413</v>
      </c>
      <c r="Y14" s="75">
        <v>768312</v>
      </c>
      <c r="Z14" s="191">
        <v>1092884</v>
      </c>
      <c r="AA14" s="192">
        <v>4592479</v>
      </c>
      <c r="AB14" s="10"/>
    </row>
    <row r="15" spans="1:28"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16</v>
      </c>
      <c r="G16" s="130">
        <v>26</v>
      </c>
      <c r="H16" s="130">
        <v>5</v>
      </c>
      <c r="I16" s="130">
        <v>1</v>
      </c>
      <c r="J16" s="130">
        <v>10</v>
      </c>
      <c r="K16" s="71">
        <v>-0.38461538461538458</v>
      </c>
      <c r="L16" s="71">
        <v>2.2000000000000002</v>
      </c>
      <c r="M16" s="71">
        <v>15</v>
      </c>
      <c r="N16" s="131">
        <v>0.60000000000000009</v>
      </c>
      <c r="O16" s="75">
        <v>27</v>
      </c>
      <c r="P16" s="75">
        <v>36</v>
      </c>
      <c r="Q16" s="75">
        <v>12</v>
      </c>
      <c r="R16" s="75">
        <v>10</v>
      </c>
      <c r="S16" s="75">
        <v>23</v>
      </c>
      <c r="T16" s="71">
        <v>-0.25</v>
      </c>
      <c r="U16" s="71">
        <v>1.25</v>
      </c>
      <c r="V16" s="71">
        <v>1.7000000000000002</v>
      </c>
      <c r="W16" s="131">
        <v>0.17391304347826098</v>
      </c>
      <c r="X16" s="75">
        <v>572</v>
      </c>
      <c r="Y16" s="75">
        <v>202</v>
      </c>
      <c r="Z16" s="191">
        <v>54</v>
      </c>
      <c r="AA16" s="192">
        <v>586</v>
      </c>
      <c r="AB16" s="10"/>
    </row>
    <row r="17" spans="1:28" ht="14.4">
      <c r="A17" s="10"/>
      <c r="B17" s="187"/>
      <c r="C17" s="190"/>
      <c r="D17" s="168" t="s">
        <v>20</v>
      </c>
      <c r="E17" s="189"/>
      <c r="F17" s="134">
        <v>43135</v>
      </c>
      <c r="G17" s="130">
        <v>28377</v>
      </c>
      <c r="H17" s="130">
        <v>4146</v>
      </c>
      <c r="I17" s="130">
        <v>565</v>
      </c>
      <c r="J17" s="130">
        <v>32801</v>
      </c>
      <c r="K17" s="71">
        <v>0.52006907002149627</v>
      </c>
      <c r="L17" s="71">
        <v>9.4040038591413406</v>
      </c>
      <c r="M17" s="71">
        <v>75.345132743362825</v>
      </c>
      <c r="N17" s="131">
        <v>0.31505137038504927</v>
      </c>
      <c r="O17" s="75">
        <v>83055</v>
      </c>
      <c r="P17" s="75">
        <v>36508</v>
      </c>
      <c r="Q17" s="75">
        <v>10103</v>
      </c>
      <c r="R17" s="75">
        <v>41113</v>
      </c>
      <c r="S17" s="75">
        <v>80374</v>
      </c>
      <c r="T17" s="71">
        <v>1.2749808261203026</v>
      </c>
      <c r="U17" s="71">
        <v>7.2208254973770174</v>
      </c>
      <c r="V17" s="71">
        <v>1.0201639384136403</v>
      </c>
      <c r="W17" s="131">
        <v>3.335655809092497E-2</v>
      </c>
      <c r="X17" s="75">
        <v>965963</v>
      </c>
      <c r="Y17" s="75">
        <v>301521</v>
      </c>
      <c r="Z17" s="191">
        <v>70675</v>
      </c>
      <c r="AA17" s="192">
        <v>1400932</v>
      </c>
      <c r="AB17" s="10"/>
    </row>
    <row r="18" spans="1:28"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17</v>
      </c>
      <c r="G19" s="130">
        <v>6</v>
      </c>
      <c r="H19" s="130">
        <v>0</v>
      </c>
      <c r="I19" s="130">
        <v>2</v>
      </c>
      <c r="J19" s="130">
        <v>5</v>
      </c>
      <c r="K19" s="71">
        <v>1.8333333333333335</v>
      </c>
      <c r="L19" s="71" t="s">
        <v>48</v>
      </c>
      <c r="M19" s="71">
        <v>7.5</v>
      </c>
      <c r="N19" s="131">
        <v>2.4</v>
      </c>
      <c r="O19" s="75">
        <v>23</v>
      </c>
      <c r="P19" s="75">
        <v>12</v>
      </c>
      <c r="Q19" s="75">
        <v>0</v>
      </c>
      <c r="R19" s="75">
        <v>3</v>
      </c>
      <c r="S19" s="75">
        <v>6</v>
      </c>
      <c r="T19" s="71">
        <v>0.91666666666666674</v>
      </c>
      <c r="U19" s="71" t="s">
        <v>48</v>
      </c>
      <c r="V19" s="71">
        <v>6.666666666666667</v>
      </c>
      <c r="W19" s="131">
        <v>2.8333333333333335</v>
      </c>
      <c r="X19" s="75">
        <v>658</v>
      </c>
      <c r="Y19" s="75">
        <v>47</v>
      </c>
      <c r="Z19" s="191">
        <v>9</v>
      </c>
      <c r="AA19" s="192">
        <v>290</v>
      </c>
      <c r="AB19" s="10"/>
    </row>
    <row r="20" spans="1:28" ht="14.4">
      <c r="A20" s="10"/>
      <c r="B20" s="187"/>
      <c r="C20" s="190"/>
      <c r="D20" s="168" t="s">
        <v>20</v>
      </c>
      <c r="E20" s="189"/>
      <c r="F20" s="136">
        <v>14734</v>
      </c>
      <c r="G20" s="130">
        <v>595</v>
      </c>
      <c r="H20" s="130">
        <v>0</v>
      </c>
      <c r="I20" s="130">
        <v>887</v>
      </c>
      <c r="J20" s="130">
        <v>4876</v>
      </c>
      <c r="K20" s="71">
        <v>23.763025210084034</v>
      </c>
      <c r="L20" s="71" t="s">
        <v>48</v>
      </c>
      <c r="M20" s="71">
        <v>15.611048478015782</v>
      </c>
      <c r="N20" s="131">
        <v>2.0217391304347827</v>
      </c>
      <c r="O20" s="75">
        <v>20846</v>
      </c>
      <c r="P20" s="75">
        <v>3085</v>
      </c>
      <c r="Q20" s="75">
        <v>0</v>
      </c>
      <c r="R20" s="75">
        <v>1753</v>
      </c>
      <c r="S20" s="75">
        <v>6484</v>
      </c>
      <c r="T20" s="71">
        <v>5.7572123176661263</v>
      </c>
      <c r="U20" s="71" t="s">
        <v>48</v>
      </c>
      <c r="V20" s="71">
        <v>10.891614375356532</v>
      </c>
      <c r="W20" s="131">
        <v>2.2149907464528069</v>
      </c>
      <c r="X20" s="75">
        <v>887495</v>
      </c>
      <c r="Y20" s="75">
        <v>17541</v>
      </c>
      <c r="Z20" s="191">
        <v>10047</v>
      </c>
      <c r="AA20" s="192">
        <v>585930</v>
      </c>
      <c r="AB20" s="10"/>
    </row>
    <row r="21" spans="1:28"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108</v>
      </c>
      <c r="G22" s="130">
        <v>24</v>
      </c>
      <c r="H22" s="130">
        <v>0</v>
      </c>
      <c r="I22" s="130">
        <v>10</v>
      </c>
      <c r="J22" s="130">
        <v>44</v>
      </c>
      <c r="K22" s="71">
        <v>3.5</v>
      </c>
      <c r="L22" s="71" t="s">
        <v>48</v>
      </c>
      <c r="M22" s="71">
        <v>9.8000000000000007</v>
      </c>
      <c r="N22" s="131">
        <v>1.4545454545454546</v>
      </c>
      <c r="O22" s="75">
        <v>287</v>
      </c>
      <c r="P22" s="75">
        <v>53</v>
      </c>
      <c r="Q22" s="75">
        <v>0</v>
      </c>
      <c r="R22" s="75">
        <v>205</v>
      </c>
      <c r="S22" s="75">
        <v>323</v>
      </c>
      <c r="T22" s="71">
        <v>4.4150943396226419</v>
      </c>
      <c r="U22" s="71" t="s">
        <v>48</v>
      </c>
      <c r="V22" s="71">
        <v>0.39999999999999991</v>
      </c>
      <c r="W22" s="131">
        <v>-0.11145510835913308</v>
      </c>
      <c r="X22" s="75">
        <v>895</v>
      </c>
      <c r="Y22" s="75">
        <v>283</v>
      </c>
      <c r="Z22" s="191">
        <v>43</v>
      </c>
      <c r="AA22" s="192">
        <v>827</v>
      </c>
      <c r="AB22" s="10"/>
    </row>
    <row r="23" spans="1:28" ht="14.4">
      <c r="A23" s="10"/>
      <c r="B23" s="187"/>
      <c r="C23" s="190"/>
      <c r="D23" s="168" t="s">
        <v>20</v>
      </c>
      <c r="E23" s="189"/>
      <c r="F23" s="136">
        <v>297870</v>
      </c>
      <c r="G23" s="130">
        <v>32594</v>
      </c>
      <c r="H23" s="130">
        <v>0</v>
      </c>
      <c r="I23" s="130">
        <v>28535</v>
      </c>
      <c r="J23" s="130">
        <v>117674</v>
      </c>
      <c r="K23" s="71">
        <v>8.1387985518807149</v>
      </c>
      <c r="L23" s="71" t="s">
        <v>48</v>
      </c>
      <c r="M23" s="71">
        <v>9.4387594182582788</v>
      </c>
      <c r="N23" s="131">
        <v>1.5313153287897072</v>
      </c>
      <c r="O23" s="75">
        <v>836274</v>
      </c>
      <c r="P23" s="75">
        <v>68454</v>
      </c>
      <c r="Q23" s="75">
        <v>0</v>
      </c>
      <c r="R23" s="75">
        <v>545974</v>
      </c>
      <c r="S23" s="75">
        <v>919815</v>
      </c>
      <c r="T23" s="71">
        <v>11.21658339907091</v>
      </c>
      <c r="U23" s="71" t="s">
        <v>48</v>
      </c>
      <c r="V23" s="71">
        <v>0.53171030122313523</v>
      </c>
      <c r="W23" s="131">
        <v>-9.0823698243668538E-2</v>
      </c>
      <c r="X23" s="75">
        <v>2165161</v>
      </c>
      <c r="Y23" s="75">
        <v>465109</v>
      </c>
      <c r="Z23" s="191">
        <v>140552</v>
      </c>
      <c r="AA23" s="192">
        <v>2552942</v>
      </c>
      <c r="AB23" s="10"/>
    </row>
    <row r="24" spans="1:28"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B25" s="187"/>
      <c r="C25" s="190"/>
      <c r="D25" s="168" t="s">
        <v>19</v>
      </c>
      <c r="E25" s="189"/>
      <c r="F25" s="130">
        <v>0</v>
      </c>
      <c r="G25" s="130">
        <v>0</v>
      </c>
      <c r="H25" s="130">
        <v>0</v>
      </c>
      <c r="I25" s="130">
        <v>0</v>
      </c>
      <c r="J25" s="130">
        <v>0</v>
      </c>
      <c r="K25" s="71" t="s">
        <v>48</v>
      </c>
      <c r="L25" s="71" t="s">
        <v>48</v>
      </c>
      <c r="M25" s="71" t="s">
        <v>48</v>
      </c>
      <c r="N25" s="131" t="s">
        <v>48</v>
      </c>
      <c r="O25" s="75">
        <v>0</v>
      </c>
      <c r="P25" s="75">
        <v>0</v>
      </c>
      <c r="Q25" s="75">
        <v>0</v>
      </c>
      <c r="R25" s="75">
        <v>0</v>
      </c>
      <c r="S25" s="75">
        <v>0</v>
      </c>
      <c r="T25" s="71" t="s">
        <v>48</v>
      </c>
      <c r="U25" s="71" t="s">
        <v>48</v>
      </c>
      <c r="V25" s="71" t="s">
        <v>48</v>
      </c>
      <c r="W25" s="131" t="s">
        <v>48</v>
      </c>
      <c r="X25" s="75">
        <v>9</v>
      </c>
      <c r="Y25" s="75">
        <v>0</v>
      </c>
      <c r="Z25" s="191">
        <v>0</v>
      </c>
      <c r="AA25" s="192">
        <v>16</v>
      </c>
      <c r="AB25" s="10"/>
    </row>
    <row r="26" spans="1:28" ht="14.4">
      <c r="A26" s="10"/>
      <c r="B26" s="187"/>
      <c r="C26" s="190"/>
      <c r="D26" s="168" t="s">
        <v>20</v>
      </c>
      <c r="E26" s="189"/>
      <c r="F26" s="130">
        <v>0</v>
      </c>
      <c r="G26" s="130">
        <v>0</v>
      </c>
      <c r="H26" s="130">
        <v>0</v>
      </c>
      <c r="I26" s="130">
        <v>0</v>
      </c>
      <c r="J26" s="130">
        <v>0</v>
      </c>
      <c r="K26" s="71" t="s">
        <v>48</v>
      </c>
      <c r="L26" s="71" t="s">
        <v>48</v>
      </c>
      <c r="M26" s="71" t="s">
        <v>48</v>
      </c>
      <c r="N26" s="131" t="s">
        <v>48</v>
      </c>
      <c r="O26" s="75">
        <v>0</v>
      </c>
      <c r="P26" s="75">
        <v>0</v>
      </c>
      <c r="Q26" s="75">
        <v>0</v>
      </c>
      <c r="R26" s="75">
        <v>0</v>
      </c>
      <c r="S26" s="75">
        <v>0</v>
      </c>
      <c r="T26" s="71" t="s">
        <v>48</v>
      </c>
      <c r="U26" s="71" t="s">
        <v>48</v>
      </c>
      <c r="V26" s="71" t="s">
        <v>48</v>
      </c>
      <c r="W26" s="131" t="s">
        <v>48</v>
      </c>
      <c r="X26" s="75">
        <v>15637</v>
      </c>
      <c r="Y26" s="75">
        <v>0</v>
      </c>
      <c r="Z26" s="191">
        <v>0</v>
      </c>
      <c r="AA26" s="192">
        <v>20248</v>
      </c>
      <c r="AB26" s="10"/>
    </row>
    <row r="27" spans="1:28" thickBot="1">
      <c r="A27" s="10"/>
      <c r="B27" s="187"/>
      <c r="C27" s="198" t="s">
        <v>16</v>
      </c>
      <c r="D27" s="199"/>
      <c r="E27" s="200"/>
      <c r="F27" s="137">
        <v>322</v>
      </c>
      <c r="G27" s="137">
        <v>260</v>
      </c>
      <c r="H27" s="137">
        <v>5</v>
      </c>
      <c r="I27" s="137">
        <v>160</v>
      </c>
      <c r="J27" s="137">
        <v>229</v>
      </c>
      <c r="K27" s="138">
        <v>0.2384615384615385</v>
      </c>
      <c r="L27" s="138">
        <v>63.400000000000006</v>
      </c>
      <c r="M27" s="138">
        <v>1.0125000000000002</v>
      </c>
      <c r="N27" s="139">
        <v>0.40611353711790388</v>
      </c>
      <c r="O27" s="137">
        <v>867</v>
      </c>
      <c r="P27" s="137">
        <v>631</v>
      </c>
      <c r="Q27" s="137">
        <v>12</v>
      </c>
      <c r="R27" s="137">
        <v>727</v>
      </c>
      <c r="S27" s="137">
        <v>868</v>
      </c>
      <c r="T27" s="138">
        <v>0.37400950871632332</v>
      </c>
      <c r="U27" s="138">
        <v>71.25</v>
      </c>
      <c r="V27" s="138">
        <v>0.19257221458046758</v>
      </c>
      <c r="W27" s="139">
        <v>-1.1520737327188613E-3</v>
      </c>
      <c r="X27" s="137">
        <v>3620</v>
      </c>
      <c r="Y27" s="140">
        <v>1054</v>
      </c>
      <c r="Z27" s="140">
        <v>657</v>
      </c>
      <c r="AA27" s="159">
        <v>3310</v>
      </c>
      <c r="AB27" s="10"/>
    </row>
    <row r="28" spans="1:28" ht="15.6" thickTop="1" thickBot="1">
      <c r="A28" s="10"/>
      <c r="B28" s="187"/>
      <c r="C28" s="201" t="s">
        <v>17</v>
      </c>
      <c r="D28" s="202"/>
      <c r="E28" s="203"/>
      <c r="F28" s="141">
        <v>921313</v>
      </c>
      <c r="G28" s="141">
        <v>406067</v>
      </c>
      <c r="H28" s="141">
        <v>4146</v>
      </c>
      <c r="I28" s="141">
        <v>226273</v>
      </c>
      <c r="J28" s="141">
        <v>655947</v>
      </c>
      <c r="K28" s="142">
        <v>1.2688694230262492</v>
      </c>
      <c r="L28" s="142">
        <v>221.21731789676798</v>
      </c>
      <c r="M28" s="142">
        <v>3.071687740030848</v>
      </c>
      <c r="N28" s="143">
        <v>0.40455402646860184</v>
      </c>
      <c r="O28" s="141">
        <v>2478359</v>
      </c>
      <c r="P28" s="141">
        <v>867705</v>
      </c>
      <c r="Q28" s="141">
        <v>10103</v>
      </c>
      <c r="R28" s="141">
        <v>1681724</v>
      </c>
      <c r="S28" s="141">
        <v>2457777</v>
      </c>
      <c r="T28" s="142">
        <v>1.8562230251064591</v>
      </c>
      <c r="U28" s="142">
        <v>244.30921508462833</v>
      </c>
      <c r="V28" s="142">
        <v>0.47370139214282481</v>
      </c>
      <c r="W28" s="143">
        <v>8.3742341148118626E-3</v>
      </c>
      <c r="X28" s="141">
        <v>7626669</v>
      </c>
      <c r="Y28" s="144">
        <v>1552483</v>
      </c>
      <c r="Z28" s="144">
        <v>1314158</v>
      </c>
      <c r="AA28" s="162">
        <v>9152531</v>
      </c>
      <c r="AB28" s="10"/>
    </row>
    <row r="29" spans="1:28"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10" workbookViewId="0">
      <selection sqref="A1:G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35" t="s">
        <v>13</v>
      </c>
      <c r="G9" s="235"/>
      <c r="H9" s="235"/>
      <c r="I9" s="235"/>
      <c r="J9" s="235"/>
      <c r="K9" s="235"/>
      <c r="L9" s="235"/>
      <c r="M9" s="235"/>
      <c r="N9" s="236"/>
      <c r="O9" s="237" t="s">
        <v>14</v>
      </c>
      <c r="P9" s="235"/>
      <c r="Q9" s="235"/>
      <c r="R9" s="235"/>
      <c r="S9" s="235"/>
      <c r="T9" s="235"/>
      <c r="U9" s="235"/>
      <c r="V9" s="235"/>
      <c r="W9" s="236"/>
      <c r="X9" s="237" t="s">
        <v>81</v>
      </c>
      <c r="Y9" s="235"/>
      <c r="Z9" s="235"/>
      <c r="AA9" s="238"/>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ht="14.4">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ht="14.4">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ht="14.4">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ht="14.4">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ht="14.4">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4.4">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ht="14.4">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t="14.4" hidden="1">
      <c r="P33" s="220"/>
      <c r="Q33" s="220"/>
      <c r="R33" s="220"/>
      <c r="S33" s="220"/>
      <c r="AB33" s="10"/>
    </row>
    <row r="34" spans="16:28" ht="14.4" hidden="1">
      <c r="P34" s="220"/>
      <c r="Q34" s="220"/>
      <c r="R34" s="220"/>
      <c r="S34" s="220"/>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31" sqref="F12:AA31"/>
    </sheetView>
  </sheetViews>
  <sheetFormatPr defaultColWidth="0" defaultRowHeight="14.4" customHeight="1" zeroHeight="1"/>
  <cols>
    <col min="1" max="2" width="4.21875" customWidth="1"/>
    <col min="3" max="3" width="3.77734375" customWidth="1"/>
    <col min="4" max="4" width="8.88671875" customWidth="1"/>
    <col min="5" max="5" width="10.77734375" bestFit="1" customWidth="1"/>
    <col min="6" max="10" width="8.88671875" customWidth="1"/>
    <col min="11" max="14" width="7.88671875" customWidth="1"/>
    <col min="15" max="19" width="10.33203125" bestFit="1" customWidth="1"/>
    <col min="20" max="21" width="8.33203125" bestFit="1" customWidth="1"/>
    <col min="22" max="22" width="9" bestFit="1" customWidth="1"/>
    <col min="23" max="23" width="7.6640625" customWidth="1"/>
    <col min="24" max="26" width="10.33203125" bestFit="1" customWidth="1"/>
    <col min="27" max="27" width="11.33203125" bestFit="1" customWidth="1"/>
    <col min="28" max="28" width="3.332031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35" t="s">
        <v>43</v>
      </c>
      <c r="G9" s="235"/>
      <c r="H9" s="235"/>
      <c r="I9" s="235"/>
      <c r="J9" s="235"/>
      <c r="K9" s="235"/>
      <c r="L9" s="235"/>
      <c r="M9" s="235"/>
      <c r="N9" s="236"/>
      <c r="O9" s="237" t="s">
        <v>44</v>
      </c>
      <c r="P9" s="235"/>
      <c r="Q9" s="235"/>
      <c r="R9" s="235"/>
      <c r="S9" s="235"/>
      <c r="T9" s="235"/>
      <c r="U9" s="235"/>
      <c r="V9" s="235"/>
      <c r="W9" s="236"/>
      <c r="X9" s="237" t="s">
        <v>25</v>
      </c>
      <c r="Y9" s="235"/>
      <c r="Z9" s="235"/>
      <c r="AA9" s="238"/>
      <c r="AB9" s="10"/>
    </row>
    <row r="10" spans="1:28">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61</v>
      </c>
      <c r="G13" s="130">
        <v>59</v>
      </c>
      <c r="H13" s="130">
        <v>0</v>
      </c>
      <c r="I13" s="130">
        <v>55</v>
      </c>
      <c r="J13" s="130">
        <v>62</v>
      </c>
      <c r="K13" s="71">
        <v>3.3898305084745672E-2</v>
      </c>
      <c r="L13" s="71" t="s">
        <v>48</v>
      </c>
      <c r="M13" s="71">
        <v>0.10909090909090913</v>
      </c>
      <c r="N13" s="131">
        <v>-1.6129032258064502E-2</v>
      </c>
      <c r="O13" s="75"/>
      <c r="P13" s="75">
        <v>278</v>
      </c>
      <c r="Q13" s="75">
        <v>234</v>
      </c>
      <c r="R13" s="75">
        <v>0</v>
      </c>
      <c r="S13" s="75">
        <v>302</v>
      </c>
      <c r="T13" s="71"/>
      <c r="U13" s="71">
        <v>0.18803418803418803</v>
      </c>
      <c r="V13" s="71" t="s">
        <v>48</v>
      </c>
      <c r="W13" s="131">
        <v>-7.9470198675496651E-2</v>
      </c>
      <c r="X13" s="75"/>
      <c r="Y13" s="75">
        <v>308</v>
      </c>
      <c r="Z13" s="191">
        <v>145</v>
      </c>
      <c r="AA13" s="192">
        <v>331</v>
      </c>
      <c r="AB13" s="10"/>
    </row>
    <row r="14" spans="1:28">
      <c r="A14" s="10"/>
      <c r="B14" s="187"/>
      <c r="C14" s="190"/>
      <c r="D14" s="168" t="s">
        <v>20</v>
      </c>
      <c r="E14" s="189"/>
      <c r="F14" s="136">
        <v>107254</v>
      </c>
      <c r="G14" s="130">
        <v>44710</v>
      </c>
      <c r="H14" s="130">
        <v>0</v>
      </c>
      <c r="I14" s="130">
        <v>101463</v>
      </c>
      <c r="J14" s="130">
        <v>119668</v>
      </c>
      <c r="K14" s="71">
        <v>1.3988816819503467</v>
      </c>
      <c r="L14" s="71" t="s">
        <v>48</v>
      </c>
      <c r="M14" s="71">
        <v>5.7074992854538209E-2</v>
      </c>
      <c r="N14" s="131">
        <v>-0.10373700571581379</v>
      </c>
      <c r="O14" s="75"/>
      <c r="P14" s="75">
        <v>447072</v>
      </c>
      <c r="Q14" s="75">
        <v>176367</v>
      </c>
      <c r="R14" s="75">
        <v>0</v>
      </c>
      <c r="S14" s="75">
        <v>558175</v>
      </c>
      <c r="T14" s="71"/>
      <c r="U14" s="71">
        <v>1.5348959839425742</v>
      </c>
      <c r="V14" s="71" t="s">
        <v>48</v>
      </c>
      <c r="W14" s="131">
        <v>-0.19904689389528374</v>
      </c>
      <c r="X14" s="75"/>
      <c r="Y14" s="75">
        <v>237191</v>
      </c>
      <c r="Z14" s="191">
        <v>258885</v>
      </c>
      <c r="AA14" s="192">
        <v>606801</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17</v>
      </c>
      <c r="G16" s="130">
        <v>13</v>
      </c>
      <c r="H16" s="130">
        <v>0</v>
      </c>
      <c r="I16" s="130">
        <v>14</v>
      </c>
      <c r="J16" s="130">
        <v>21</v>
      </c>
      <c r="K16" s="71">
        <v>0.30769230769230771</v>
      </c>
      <c r="L16" s="71" t="s">
        <v>48</v>
      </c>
      <c r="M16" s="71">
        <v>0.21428571428571419</v>
      </c>
      <c r="N16" s="131">
        <v>-0.19047619047619047</v>
      </c>
      <c r="O16" s="75"/>
      <c r="P16" s="75">
        <v>765</v>
      </c>
      <c r="Q16" s="75">
        <v>312</v>
      </c>
      <c r="R16" s="75">
        <v>0</v>
      </c>
      <c r="S16" s="75">
        <v>771</v>
      </c>
      <c r="T16" s="71"/>
      <c r="U16" s="71">
        <v>1.4519230769230771</v>
      </c>
      <c r="V16" s="71" t="s">
        <v>48</v>
      </c>
      <c r="W16" s="131">
        <v>-7.7821011673151474E-3</v>
      </c>
      <c r="X16" s="75"/>
      <c r="Y16" s="75">
        <v>336</v>
      </c>
      <c r="Z16" s="191">
        <v>43</v>
      </c>
      <c r="AA16" s="192">
        <v>781</v>
      </c>
      <c r="AB16" s="10"/>
    </row>
    <row r="17" spans="1:28">
      <c r="A17" s="10"/>
      <c r="B17" s="187"/>
      <c r="C17" s="190"/>
      <c r="D17" s="168" t="s">
        <v>20</v>
      </c>
      <c r="E17" s="189"/>
      <c r="F17" s="134">
        <v>64480</v>
      </c>
      <c r="G17" s="130">
        <v>14032</v>
      </c>
      <c r="H17" s="130">
        <v>0</v>
      </c>
      <c r="I17" s="130">
        <v>47023</v>
      </c>
      <c r="J17" s="130">
        <v>59703</v>
      </c>
      <c r="K17" s="71">
        <v>3.5952109464082094</v>
      </c>
      <c r="L17" s="71" t="s">
        <v>48</v>
      </c>
      <c r="M17" s="71">
        <v>0.37124385938795901</v>
      </c>
      <c r="N17" s="131">
        <v>8.0012729678575534E-2</v>
      </c>
      <c r="O17" s="75"/>
      <c r="P17" s="75">
        <v>1912608</v>
      </c>
      <c r="Q17" s="75">
        <v>500969</v>
      </c>
      <c r="R17" s="75">
        <v>0</v>
      </c>
      <c r="S17" s="75">
        <v>2413059</v>
      </c>
      <c r="T17" s="71"/>
      <c r="U17" s="71">
        <v>2.8178170705173375</v>
      </c>
      <c r="V17" s="71" t="s">
        <v>48</v>
      </c>
      <c r="W17" s="131">
        <v>-0.20739277406810197</v>
      </c>
      <c r="X17" s="75"/>
      <c r="Y17" s="75">
        <v>533563</v>
      </c>
      <c r="Z17" s="191">
        <v>140552</v>
      </c>
      <c r="AA17" s="192">
        <v>2441594</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2</v>
      </c>
      <c r="G19" s="130">
        <v>2</v>
      </c>
      <c r="H19" s="130">
        <v>0</v>
      </c>
      <c r="I19" s="130">
        <v>0</v>
      </c>
      <c r="J19" s="130">
        <v>1</v>
      </c>
      <c r="K19" s="71">
        <v>0</v>
      </c>
      <c r="L19" s="71" t="s">
        <v>48</v>
      </c>
      <c r="M19" s="71" t="s">
        <v>48</v>
      </c>
      <c r="N19" s="131">
        <v>1</v>
      </c>
      <c r="O19" s="75"/>
      <c r="P19" s="75">
        <v>471</v>
      </c>
      <c r="Q19" s="75">
        <v>28</v>
      </c>
      <c r="R19" s="75">
        <v>1</v>
      </c>
      <c r="S19" s="75">
        <v>186</v>
      </c>
      <c r="T19" s="71"/>
      <c r="U19" s="71">
        <v>15.821428571428573</v>
      </c>
      <c r="V19" s="71">
        <v>470</v>
      </c>
      <c r="W19" s="131">
        <v>1.532258064516129</v>
      </c>
      <c r="X19" s="75"/>
      <c r="Y19" s="75">
        <v>33</v>
      </c>
      <c r="Z19" s="191">
        <v>4</v>
      </c>
      <c r="AA19" s="192">
        <v>188</v>
      </c>
      <c r="AB19" s="10"/>
    </row>
    <row r="20" spans="1:28">
      <c r="A20" s="10"/>
      <c r="B20" s="187"/>
      <c r="C20" s="190"/>
      <c r="D20" s="168" t="s">
        <v>20</v>
      </c>
      <c r="E20" s="189"/>
      <c r="F20" s="136">
        <v>1760</v>
      </c>
      <c r="G20" s="130">
        <v>294</v>
      </c>
      <c r="H20" s="130">
        <v>0</v>
      </c>
      <c r="I20" s="130">
        <v>0</v>
      </c>
      <c r="J20" s="130">
        <v>583</v>
      </c>
      <c r="K20" s="71">
        <v>4.9863945578231297</v>
      </c>
      <c r="L20" s="71" t="s">
        <v>48</v>
      </c>
      <c r="M20" s="71" t="s">
        <v>48</v>
      </c>
      <c r="N20" s="131">
        <v>2.0188679245283021</v>
      </c>
      <c r="O20" s="75"/>
      <c r="P20" s="75">
        <v>565507</v>
      </c>
      <c r="Q20" s="75">
        <v>9719</v>
      </c>
      <c r="R20" s="75">
        <v>111</v>
      </c>
      <c r="S20" s="75">
        <v>250106</v>
      </c>
      <c r="T20" s="71"/>
      <c r="U20" s="71">
        <v>57.185718695339027</v>
      </c>
      <c r="V20" s="71">
        <v>5093.6576576576581</v>
      </c>
      <c r="W20" s="131">
        <v>1.2610693066139955</v>
      </c>
      <c r="X20" s="75"/>
      <c r="Y20" s="75">
        <v>10083</v>
      </c>
      <c r="Z20" s="191">
        <v>1753</v>
      </c>
      <c r="AA20" s="192">
        <v>250913</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100</v>
      </c>
      <c r="G22" s="130">
        <v>103</v>
      </c>
      <c r="H22" s="130">
        <v>0</v>
      </c>
      <c r="I22" s="130">
        <v>120</v>
      </c>
      <c r="J22" s="130">
        <v>95</v>
      </c>
      <c r="K22" s="71">
        <v>-2.9126213592232997E-2</v>
      </c>
      <c r="L22" s="71" t="s">
        <v>48</v>
      </c>
      <c r="M22" s="71">
        <v>-0.16666666666666663</v>
      </c>
      <c r="N22" s="131">
        <v>5.2631578947368363E-2</v>
      </c>
      <c r="O22" s="75"/>
      <c r="P22" s="75">
        <v>1027</v>
      </c>
      <c r="Q22" s="75">
        <v>614</v>
      </c>
      <c r="R22" s="75">
        <v>42</v>
      </c>
      <c r="S22" s="75">
        <v>1135</v>
      </c>
      <c r="T22" s="71"/>
      <c r="U22" s="71">
        <v>0.67263843648208477</v>
      </c>
      <c r="V22" s="71">
        <v>23.452380952380953</v>
      </c>
      <c r="W22" s="131">
        <v>-9.5154185022026438E-2</v>
      </c>
      <c r="X22" s="75"/>
      <c r="Y22" s="75">
        <v>744</v>
      </c>
      <c r="Z22" s="191">
        <v>406</v>
      </c>
      <c r="AA22" s="192">
        <v>1253</v>
      </c>
      <c r="AB22" s="10"/>
    </row>
    <row r="23" spans="1:28">
      <c r="A23" s="10"/>
      <c r="B23" s="187"/>
      <c r="C23" s="190"/>
      <c r="D23" s="168" t="s">
        <v>20</v>
      </c>
      <c r="E23" s="189"/>
      <c r="F23" s="136">
        <v>342407</v>
      </c>
      <c r="G23" s="130">
        <v>174835</v>
      </c>
      <c r="H23" s="130">
        <v>0</v>
      </c>
      <c r="I23" s="130">
        <v>329055</v>
      </c>
      <c r="J23" s="130">
        <v>305578</v>
      </c>
      <c r="K23" s="71">
        <v>0.95845797466182403</v>
      </c>
      <c r="L23" s="71" t="s">
        <v>48</v>
      </c>
      <c r="M23" s="71">
        <v>4.0576803269970041E-2</v>
      </c>
      <c r="N23" s="131">
        <v>0.12052241980770861</v>
      </c>
      <c r="O23" s="75"/>
      <c r="P23" s="75">
        <v>3358708</v>
      </c>
      <c r="Q23" s="75">
        <v>1007102</v>
      </c>
      <c r="R23" s="75">
        <v>0</v>
      </c>
      <c r="S23" s="75">
        <v>3479798</v>
      </c>
      <c r="T23" s="71"/>
      <c r="U23" s="71">
        <v>2.3350226690047284</v>
      </c>
      <c r="V23" s="71" t="s">
        <v>48</v>
      </c>
      <c r="W23" s="131">
        <v>-3.4797996895222116E-2</v>
      </c>
      <c r="X23" s="75"/>
      <c r="Y23" s="75">
        <v>1290779</v>
      </c>
      <c r="Z23" s="191">
        <v>833999</v>
      </c>
      <c r="AA23" s="192">
        <v>3627458</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5</v>
      </c>
      <c r="G25" s="130">
        <v>6</v>
      </c>
      <c r="H25" s="130">
        <v>4</v>
      </c>
      <c r="I25" s="130">
        <v>3</v>
      </c>
      <c r="J25" s="130">
        <v>7</v>
      </c>
      <c r="K25" s="71">
        <v>-0.16666666666666663</v>
      </c>
      <c r="L25" s="71">
        <v>0.25</v>
      </c>
      <c r="M25" s="71">
        <v>0.66666666666666674</v>
      </c>
      <c r="N25" s="131">
        <v>-0.2857142857142857</v>
      </c>
      <c r="O25" s="75"/>
      <c r="P25" s="75">
        <v>269</v>
      </c>
      <c r="Q25" s="75">
        <v>107</v>
      </c>
      <c r="R25" s="75">
        <v>28</v>
      </c>
      <c r="S25" s="75">
        <v>360</v>
      </c>
      <c r="T25" s="71"/>
      <c r="U25" s="71">
        <v>1.514018691588785</v>
      </c>
      <c r="V25" s="71">
        <v>8.6071428571428577</v>
      </c>
      <c r="W25" s="131">
        <v>-0.25277777777777777</v>
      </c>
      <c r="X25" s="75"/>
      <c r="Y25" s="75">
        <v>121</v>
      </c>
      <c r="Z25" s="191">
        <v>41</v>
      </c>
      <c r="AA25" s="192">
        <v>361</v>
      </c>
      <c r="AB25" s="10"/>
    </row>
    <row r="26" spans="1:28">
      <c r="A26" s="10"/>
      <c r="B26" s="187"/>
      <c r="C26" s="190"/>
      <c r="D26" s="168" t="s">
        <v>20</v>
      </c>
      <c r="E26" s="189"/>
      <c r="F26" s="136">
        <v>21884</v>
      </c>
      <c r="G26" s="130">
        <v>5662</v>
      </c>
      <c r="H26" s="130">
        <v>4030</v>
      </c>
      <c r="I26" s="130">
        <v>16515</v>
      </c>
      <c r="J26" s="130">
        <v>24890</v>
      </c>
      <c r="K26" s="71">
        <v>2.8650653479335926</v>
      </c>
      <c r="L26" s="71">
        <v>4.4302729528535982</v>
      </c>
      <c r="M26" s="71">
        <v>0.32509839539812302</v>
      </c>
      <c r="N26" s="131">
        <v>-0.12077139413419047</v>
      </c>
      <c r="O26" s="75"/>
      <c r="P26" s="75">
        <v>540613</v>
      </c>
      <c r="Q26" s="75">
        <v>146532</v>
      </c>
      <c r="R26" s="75">
        <v>23633</v>
      </c>
      <c r="S26" s="75">
        <v>865396</v>
      </c>
      <c r="T26" s="71"/>
      <c r="U26" s="71">
        <v>2.689385253732973</v>
      </c>
      <c r="V26" s="71">
        <v>21.875343798925233</v>
      </c>
      <c r="W26" s="131">
        <v>-0.37529986272180593</v>
      </c>
      <c r="X26" s="75"/>
      <c r="Y26" s="75">
        <v>165689</v>
      </c>
      <c r="Z26" s="191">
        <v>67144</v>
      </c>
      <c r="AA26" s="192">
        <v>865961</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57</v>
      </c>
      <c r="G28" s="130">
        <v>1</v>
      </c>
      <c r="H28" s="130">
        <v>1</v>
      </c>
      <c r="I28" s="130">
        <v>1</v>
      </c>
      <c r="J28" s="130">
        <v>2</v>
      </c>
      <c r="K28" s="71">
        <v>56</v>
      </c>
      <c r="L28" s="71">
        <v>56</v>
      </c>
      <c r="M28" s="71">
        <v>56</v>
      </c>
      <c r="N28" s="131">
        <v>27.5</v>
      </c>
      <c r="O28" s="75"/>
      <c r="P28" s="75">
        <v>730</v>
      </c>
      <c r="Q28" s="75">
        <v>125</v>
      </c>
      <c r="R28" s="75">
        <v>38</v>
      </c>
      <c r="S28" s="75">
        <v>360</v>
      </c>
      <c r="T28" s="71"/>
      <c r="U28" s="71">
        <v>4.84</v>
      </c>
      <c r="V28" s="71">
        <v>18.210526315789473</v>
      </c>
      <c r="W28" s="131">
        <v>1.0277777777777777</v>
      </c>
      <c r="X28" s="75"/>
      <c r="Y28" s="75">
        <v>140</v>
      </c>
      <c r="Z28" s="191">
        <v>40</v>
      </c>
      <c r="AA28" s="192">
        <v>360</v>
      </c>
      <c r="AB28" s="10"/>
    </row>
    <row r="29" spans="1:28">
      <c r="A29" s="10"/>
      <c r="B29" s="187"/>
      <c r="C29" s="190"/>
      <c r="D29" s="168" t="s">
        <v>20</v>
      </c>
      <c r="E29" s="189"/>
      <c r="F29" s="134">
        <v>185856</v>
      </c>
      <c r="G29" s="130">
        <v>1983</v>
      </c>
      <c r="H29" s="130">
        <v>639</v>
      </c>
      <c r="I29" s="130">
        <v>892</v>
      </c>
      <c r="J29" s="130">
        <v>3305</v>
      </c>
      <c r="K29" s="71">
        <v>92.724659606656587</v>
      </c>
      <c r="L29" s="71">
        <v>289.85446009389671</v>
      </c>
      <c r="M29" s="71">
        <v>207.35874439461884</v>
      </c>
      <c r="N29" s="131">
        <v>55.234795763993951</v>
      </c>
      <c r="O29" s="75"/>
      <c r="P29" s="75">
        <v>1491917</v>
      </c>
      <c r="Q29" s="75">
        <v>164927</v>
      </c>
      <c r="R29" s="75">
        <v>29453</v>
      </c>
      <c r="S29" s="75">
        <v>861947</v>
      </c>
      <c r="T29" s="71"/>
      <c r="U29" s="71">
        <v>8.0459233479054362</v>
      </c>
      <c r="V29" s="71">
        <v>49.654160866465219</v>
      </c>
      <c r="W29" s="131">
        <v>0.73086860328999337</v>
      </c>
      <c r="X29" s="75"/>
      <c r="Y29" s="75">
        <v>174336</v>
      </c>
      <c r="Z29" s="191">
        <v>21928</v>
      </c>
      <c r="AA29" s="192">
        <v>861959</v>
      </c>
      <c r="AB29" s="10"/>
    </row>
    <row r="30" spans="1:28" ht="15" thickBot="1">
      <c r="A30" s="10"/>
      <c r="B30" s="187"/>
      <c r="C30" s="198" t="s">
        <v>16</v>
      </c>
      <c r="D30" s="199"/>
      <c r="E30" s="200"/>
      <c r="F30" s="137">
        <v>242</v>
      </c>
      <c r="G30" s="137">
        <v>184</v>
      </c>
      <c r="H30" s="137">
        <v>5</v>
      </c>
      <c r="I30" s="137">
        <v>193</v>
      </c>
      <c r="J30" s="137">
        <v>188</v>
      </c>
      <c r="K30" s="138">
        <v>0.31521739130434789</v>
      </c>
      <c r="L30" s="138">
        <v>47.4</v>
      </c>
      <c r="M30" s="138">
        <v>0.25388601036269431</v>
      </c>
      <c r="N30" s="139">
        <v>0.2872340425531914</v>
      </c>
      <c r="O30" s="140"/>
      <c r="P30" s="140">
        <v>3540</v>
      </c>
      <c r="Q30" s="140">
        <v>1420</v>
      </c>
      <c r="R30" s="140">
        <v>109</v>
      </c>
      <c r="S30" s="140">
        <v>3114</v>
      </c>
      <c r="T30" s="138"/>
      <c r="U30" s="138">
        <v>1.492957746478873</v>
      </c>
      <c r="V30" s="138">
        <v>31.477064220183486</v>
      </c>
      <c r="W30" s="139">
        <v>0.1368015414258188</v>
      </c>
      <c r="X30" s="140"/>
      <c r="Y30" s="140">
        <v>1682</v>
      </c>
      <c r="Z30" s="140">
        <v>679</v>
      </c>
      <c r="AA30" s="159">
        <v>3274</v>
      </c>
      <c r="AB30" s="10"/>
    </row>
    <row r="31" spans="1:28" ht="15.6" thickTop="1" thickBot="1">
      <c r="A31" s="10"/>
      <c r="B31" s="187"/>
      <c r="C31" s="201" t="s">
        <v>17</v>
      </c>
      <c r="D31" s="202"/>
      <c r="E31" s="203"/>
      <c r="F31" s="141">
        <v>723641</v>
      </c>
      <c r="G31" s="141">
        <v>241516</v>
      </c>
      <c r="H31" s="141">
        <v>4669</v>
      </c>
      <c r="I31" s="141">
        <v>494948</v>
      </c>
      <c r="J31" s="141">
        <v>513727</v>
      </c>
      <c r="K31" s="142">
        <v>1.9962445552261547</v>
      </c>
      <c r="L31" s="142">
        <v>153.98843435425144</v>
      </c>
      <c r="M31" s="142">
        <v>0.46205459967511731</v>
      </c>
      <c r="N31" s="143">
        <v>0.40861002049726802</v>
      </c>
      <c r="O31" s="144"/>
      <c r="P31" s="144">
        <v>8316425</v>
      </c>
      <c r="Q31" s="144">
        <v>2005616</v>
      </c>
      <c r="R31" s="144">
        <v>53197</v>
      </c>
      <c r="S31" s="144">
        <v>8428481</v>
      </c>
      <c r="T31" s="142"/>
      <c r="U31" s="142">
        <v>3.1465689344321151</v>
      </c>
      <c r="V31" s="142">
        <v>155.33259394326748</v>
      </c>
      <c r="W31" s="143">
        <v>-1.3294922299759593E-2</v>
      </c>
      <c r="X31" s="144"/>
      <c r="Y31" s="144">
        <v>2411641</v>
      </c>
      <c r="Z31" s="144">
        <v>1324261</v>
      </c>
      <c r="AA31" s="162">
        <v>8654686</v>
      </c>
      <c r="AB31" s="10"/>
    </row>
    <row r="32" spans="1:28" ht="1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c r="P34" s="220"/>
      <c r="Q34" s="220"/>
      <c r="R34" s="220"/>
      <c r="S34" s="220"/>
      <c r="AB34" s="10"/>
    </row>
    <row r="35" spans="1:28" hidden="1">
      <c r="P35" s="220"/>
      <c r="Q35" s="220"/>
      <c r="R35" s="220"/>
      <c r="S35" s="220"/>
      <c r="AB35" s="10"/>
    </row>
    <row r="36" spans="1:28" hidden="1">
      <c r="P36" s="220"/>
      <c r="Q36" s="220"/>
      <c r="R36" s="220"/>
      <c r="S36" s="220"/>
      <c r="AB36" s="10"/>
    </row>
    <row r="37" spans="1:28" hidden="1">
      <c r="AB37" s="10"/>
    </row>
    <row r="38" spans="1:28" hidden="1">
      <c r="AB38" s="10"/>
    </row>
    <row r="39" spans="1:28" hidden="1">
      <c r="AB39" s="10"/>
    </row>
    <row r="40" spans="1:28" ht="14.4" customHeight="1"/>
    <row r="41" spans="1:28" ht="14.4" customHeight="1"/>
    <row r="42" spans="1:28" ht="14.4" customHeight="1"/>
    <row r="43" spans="1:28" ht="14.4" customHeight="1"/>
    <row r="44" spans="1:28" ht="14.4" customHeight="1"/>
    <row r="45" spans="1:28" ht="14.4" customHeight="1"/>
    <row r="46" spans="1:28" ht="14.4" customHeight="1"/>
    <row r="47" spans="1:28" ht="14.4" customHeight="1"/>
    <row r="48" spans="1:2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sheetData>
  <mergeCells count="3">
    <mergeCell ref="F9:N9"/>
    <mergeCell ref="O9:W9"/>
    <mergeCell ref="X9:AA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H12" zoomScaleNormal="100" zoomScalePageLayoutView="40" workbookViewId="0">
      <selection activeCell="AA31" sqref="F12:AA31"/>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2187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35" t="s">
        <v>41</v>
      </c>
      <c r="G9" s="235"/>
      <c r="H9" s="235"/>
      <c r="I9" s="235"/>
      <c r="J9" s="235"/>
      <c r="K9" s="235"/>
      <c r="L9" s="235"/>
      <c r="M9" s="235"/>
      <c r="N9" s="236"/>
      <c r="O9" s="237" t="s">
        <v>41</v>
      </c>
      <c r="P9" s="235"/>
      <c r="Q9" s="235"/>
      <c r="R9" s="235"/>
      <c r="S9" s="235"/>
      <c r="T9" s="235"/>
      <c r="U9" s="235"/>
      <c r="V9" s="235"/>
      <c r="W9" s="236"/>
      <c r="X9" s="237" t="s">
        <v>25</v>
      </c>
      <c r="Y9" s="235"/>
      <c r="Z9" s="235"/>
      <c r="AA9" s="238"/>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68</v>
      </c>
      <c r="G13" s="130">
        <v>64</v>
      </c>
      <c r="H13" s="130">
        <v>0</v>
      </c>
      <c r="I13" s="130">
        <v>61</v>
      </c>
      <c r="J13" s="130">
        <v>76</v>
      </c>
      <c r="K13" s="71">
        <v>6.25E-2</v>
      </c>
      <c r="L13" s="71" t="s">
        <v>48</v>
      </c>
      <c r="M13" s="71">
        <v>0.11475409836065564</v>
      </c>
      <c r="N13" s="131">
        <v>-0.10526315789473684</v>
      </c>
      <c r="O13" s="75">
        <v>68</v>
      </c>
      <c r="P13" s="75">
        <v>64</v>
      </c>
      <c r="Q13" s="75">
        <v>0</v>
      </c>
      <c r="R13" s="75">
        <v>61</v>
      </c>
      <c r="S13" s="75">
        <v>76</v>
      </c>
      <c r="T13" s="71">
        <v>6.25E-2</v>
      </c>
      <c r="U13" s="71" t="s">
        <v>48</v>
      </c>
      <c r="V13" s="71">
        <v>0.11475409836065564</v>
      </c>
      <c r="W13" s="131">
        <v>-0.10526315789473684</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v>1.2830255541993147</v>
      </c>
      <c r="L14" s="71" t="s">
        <v>48</v>
      </c>
      <c r="M14" s="71">
        <v>6.5884775175558019E-2</v>
      </c>
      <c r="N14" s="131">
        <v>-0.2607448395445795</v>
      </c>
      <c r="O14" s="75">
        <v>115964</v>
      </c>
      <c r="P14" s="75">
        <v>50794</v>
      </c>
      <c r="Q14" s="75">
        <v>0</v>
      </c>
      <c r="R14" s="75">
        <v>108796</v>
      </c>
      <c r="S14" s="75">
        <v>156866</v>
      </c>
      <c r="T14" s="71">
        <v>1.2830255541993147</v>
      </c>
      <c r="U14" s="71" t="s">
        <v>48</v>
      </c>
      <c r="V14" s="71">
        <v>6.5884775175558019E-2</v>
      </c>
      <c r="W14" s="131">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v>0.4375</v>
      </c>
      <c r="L16" s="71" t="s">
        <v>48</v>
      </c>
      <c r="M16" s="71">
        <v>0.21052631578947367</v>
      </c>
      <c r="N16" s="131">
        <v>-4.166666666666663E-2</v>
      </c>
      <c r="O16" s="75">
        <v>23</v>
      </c>
      <c r="P16" s="75">
        <v>16</v>
      </c>
      <c r="Q16" s="75">
        <v>0</v>
      </c>
      <c r="R16" s="75">
        <v>19</v>
      </c>
      <c r="S16" s="75">
        <v>24</v>
      </c>
      <c r="T16" s="71">
        <v>0.4375</v>
      </c>
      <c r="U16" s="71" t="s">
        <v>48</v>
      </c>
      <c r="V16" s="71">
        <v>0.21052631578947367</v>
      </c>
      <c r="W16" s="131">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v>2.3424042514201942</v>
      </c>
      <c r="L17" s="71" t="s">
        <v>48</v>
      </c>
      <c r="M17" s="71">
        <v>0.1225343877896421</v>
      </c>
      <c r="N17" s="131">
        <v>-2.1000228117493913E-2</v>
      </c>
      <c r="O17" s="75">
        <v>72958</v>
      </c>
      <c r="P17" s="75">
        <v>21828</v>
      </c>
      <c r="Q17" s="75">
        <v>0</v>
      </c>
      <c r="R17" s="75">
        <v>64994</v>
      </c>
      <c r="S17" s="75">
        <v>74523</v>
      </c>
      <c r="T17" s="71">
        <v>2.3424042514201942</v>
      </c>
      <c r="U17" s="71" t="s">
        <v>48</v>
      </c>
      <c r="V17" s="71">
        <v>0.1225343877896421</v>
      </c>
      <c r="W17" s="131">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v>0.33333333333333326</v>
      </c>
      <c r="L19" s="71" t="s">
        <v>48</v>
      </c>
      <c r="M19" s="71">
        <v>3</v>
      </c>
      <c r="N19" s="131" t="s">
        <v>48</v>
      </c>
      <c r="O19" s="75">
        <v>4</v>
      </c>
      <c r="P19" s="75">
        <v>3</v>
      </c>
      <c r="Q19" s="75">
        <v>0</v>
      </c>
      <c r="R19" s="75">
        <v>1</v>
      </c>
      <c r="S19" s="75">
        <v>0</v>
      </c>
      <c r="T19" s="71">
        <v>0.33333333333333326</v>
      </c>
      <c r="U19" s="71" t="s">
        <v>48</v>
      </c>
      <c r="V19" s="71">
        <v>3</v>
      </c>
      <c r="W19" s="131" t="s">
        <v>48</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v>2.9742014742014744</v>
      </c>
      <c r="L20" s="71" t="s">
        <v>48</v>
      </c>
      <c r="M20" s="71">
        <v>2.9307411907654921</v>
      </c>
      <c r="N20" s="131" t="s">
        <v>48</v>
      </c>
      <c r="O20" s="75">
        <v>3235</v>
      </c>
      <c r="P20" s="75">
        <v>814</v>
      </c>
      <c r="Q20" s="75">
        <v>0</v>
      </c>
      <c r="R20" s="75">
        <v>823</v>
      </c>
      <c r="S20" s="75">
        <v>0</v>
      </c>
      <c r="T20" s="71">
        <v>2.9742014742014744</v>
      </c>
      <c r="U20" s="71" t="s">
        <v>48</v>
      </c>
      <c r="V20" s="71">
        <v>2.9307411907654921</v>
      </c>
      <c r="W20" s="131" t="s">
        <v>48</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v>0.19999999999999996</v>
      </c>
      <c r="L22" s="71" t="s">
        <v>48</v>
      </c>
      <c r="M22" s="71">
        <v>-4.7619047619047672E-2</v>
      </c>
      <c r="N22" s="131">
        <v>6.1946902654867353E-2</v>
      </c>
      <c r="O22" s="75">
        <v>120</v>
      </c>
      <c r="P22" s="75">
        <v>100</v>
      </c>
      <c r="Q22" s="75">
        <v>0</v>
      </c>
      <c r="R22" s="75">
        <v>126</v>
      </c>
      <c r="S22" s="75">
        <v>113</v>
      </c>
      <c r="T22" s="71">
        <v>0.19999999999999996</v>
      </c>
      <c r="U22" s="71" t="s">
        <v>48</v>
      </c>
      <c r="V22" s="71">
        <v>-4.7619047619047672E-2</v>
      </c>
      <c r="W22" s="131">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v>1.8103205402643319</v>
      </c>
      <c r="L23" s="71" t="s">
        <v>48</v>
      </c>
      <c r="M23" s="71">
        <v>0.13910782458772286</v>
      </c>
      <c r="N23" s="131">
        <v>0.10474869433978662</v>
      </c>
      <c r="O23" s="75">
        <v>406985</v>
      </c>
      <c r="P23" s="75">
        <v>144818</v>
      </c>
      <c r="Q23" s="75">
        <v>0</v>
      </c>
      <c r="R23" s="75">
        <v>357284</v>
      </c>
      <c r="S23" s="75">
        <v>368396</v>
      </c>
      <c r="T23" s="71">
        <v>1.8103205402643319</v>
      </c>
      <c r="U23" s="71" t="s">
        <v>48</v>
      </c>
      <c r="V23" s="71">
        <v>0.13910782458772286</v>
      </c>
      <c r="W23" s="131">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v>0.33333333333333326</v>
      </c>
      <c r="L25" s="71">
        <v>3</v>
      </c>
      <c r="M25" s="71">
        <v>-0.19999999999999996</v>
      </c>
      <c r="N25" s="131">
        <v>0</v>
      </c>
      <c r="O25" s="75">
        <v>4</v>
      </c>
      <c r="P25" s="75">
        <v>3</v>
      </c>
      <c r="Q25" s="75">
        <v>1</v>
      </c>
      <c r="R25" s="75">
        <v>5</v>
      </c>
      <c r="S25" s="75">
        <v>4</v>
      </c>
      <c r="T25" s="71">
        <v>0.33333333333333326</v>
      </c>
      <c r="U25" s="71">
        <v>3</v>
      </c>
      <c r="V25" s="71">
        <v>-0.19999999999999996</v>
      </c>
      <c r="W25" s="131">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v>7.7220916568742659</v>
      </c>
      <c r="L26" s="71">
        <v>22.051242236024844</v>
      </c>
      <c r="M26" s="71">
        <v>-0.35849790415280236</v>
      </c>
      <c r="N26" s="131">
        <v>-0.24702003550595997</v>
      </c>
      <c r="O26" s="75">
        <v>14845</v>
      </c>
      <c r="P26" s="75">
        <v>1702</v>
      </c>
      <c r="Q26" s="75">
        <v>644</v>
      </c>
      <c r="R26" s="75">
        <v>23141</v>
      </c>
      <c r="S26" s="75">
        <v>19715</v>
      </c>
      <c r="T26" s="71">
        <v>7.7220916568742659</v>
      </c>
      <c r="U26" s="71">
        <v>22.051242236024844</v>
      </c>
      <c r="V26" s="71">
        <v>-0.35849790415280236</v>
      </c>
      <c r="W26" s="131">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v>84</v>
      </c>
      <c r="G28" s="130">
        <v>0</v>
      </c>
      <c r="H28" s="130">
        <v>1</v>
      </c>
      <c r="I28" s="130">
        <v>0</v>
      </c>
      <c r="J28" s="130">
        <v>1</v>
      </c>
      <c r="K28" s="71" t="s">
        <v>48</v>
      </c>
      <c r="L28" s="71">
        <v>83</v>
      </c>
      <c r="M28" s="71" t="s">
        <v>48</v>
      </c>
      <c r="N28" s="131">
        <v>83</v>
      </c>
      <c r="O28" s="75">
        <v>84</v>
      </c>
      <c r="P28" s="75">
        <v>0</v>
      </c>
      <c r="Q28" s="75">
        <v>1</v>
      </c>
      <c r="R28" s="75">
        <v>0</v>
      </c>
      <c r="S28" s="75">
        <v>1</v>
      </c>
      <c r="T28" s="71" t="s">
        <v>48</v>
      </c>
      <c r="U28" s="71">
        <v>83</v>
      </c>
      <c r="V28" s="71" t="s">
        <v>48</v>
      </c>
      <c r="W28" s="131">
        <v>83</v>
      </c>
      <c r="X28" s="75">
        <v>605</v>
      </c>
      <c r="Y28" s="75">
        <v>127</v>
      </c>
      <c r="Z28" s="191">
        <v>37</v>
      </c>
      <c r="AA28" s="192">
        <v>363</v>
      </c>
    </row>
    <row r="29" spans="1:51" ht="14.4">
      <c r="A29" s="10"/>
      <c r="B29" s="187"/>
      <c r="C29" s="190"/>
      <c r="D29" s="168" t="s">
        <v>20</v>
      </c>
      <c r="E29" s="189"/>
      <c r="F29" s="134">
        <v>219418</v>
      </c>
      <c r="G29" s="130">
        <v>0</v>
      </c>
      <c r="H29" s="130">
        <v>644</v>
      </c>
      <c r="I29" s="130">
        <v>0</v>
      </c>
      <c r="J29" s="130">
        <v>1352</v>
      </c>
      <c r="K29" s="71" t="s">
        <v>48</v>
      </c>
      <c r="L29" s="71">
        <v>339.71118012422357</v>
      </c>
      <c r="M29" s="71" t="s">
        <v>48</v>
      </c>
      <c r="N29" s="131">
        <v>161.29142011834318</v>
      </c>
      <c r="O29" s="75">
        <v>219418</v>
      </c>
      <c r="P29" s="75">
        <v>0</v>
      </c>
      <c r="Q29" s="75">
        <v>644</v>
      </c>
      <c r="R29" s="75">
        <v>0</v>
      </c>
      <c r="S29" s="75">
        <v>1352</v>
      </c>
      <c r="T29" s="71" t="s">
        <v>48</v>
      </c>
      <c r="U29" s="71">
        <v>339.71118012422357</v>
      </c>
      <c r="V29" s="71" t="s">
        <v>48</v>
      </c>
      <c r="W29" s="131">
        <v>161.29142011834318</v>
      </c>
      <c r="X29" s="75">
        <v>1098243</v>
      </c>
      <c r="Y29" s="75">
        <v>165083</v>
      </c>
      <c r="Z29" s="191">
        <v>29062</v>
      </c>
      <c r="AA29" s="192">
        <v>867164</v>
      </c>
    </row>
    <row r="30" spans="1:51" ht="15" customHeight="1" thickBot="1">
      <c r="A30" s="10"/>
      <c r="B30" s="187"/>
      <c r="C30" s="198" t="s">
        <v>16</v>
      </c>
      <c r="D30" s="199"/>
      <c r="E30" s="200"/>
      <c r="F30" s="137">
        <v>303</v>
      </c>
      <c r="G30" s="137">
        <v>186</v>
      </c>
      <c r="H30" s="137">
        <v>2</v>
      </c>
      <c r="I30" s="137">
        <v>212</v>
      </c>
      <c r="J30" s="137">
        <v>218</v>
      </c>
      <c r="K30" s="138">
        <v>0.62903225806451624</v>
      </c>
      <c r="L30" s="138">
        <v>150.5</v>
      </c>
      <c r="M30" s="138">
        <v>0.429245283018868</v>
      </c>
      <c r="N30" s="139">
        <v>0.38990825688073394</v>
      </c>
      <c r="O30" s="140">
        <v>303</v>
      </c>
      <c r="P30" s="140">
        <v>186</v>
      </c>
      <c r="Q30" s="140">
        <v>2</v>
      </c>
      <c r="R30" s="140">
        <v>212</v>
      </c>
      <c r="S30" s="140">
        <v>218</v>
      </c>
      <c r="T30" s="138">
        <v>0.62903225806451624</v>
      </c>
      <c r="U30" s="138">
        <v>150.5</v>
      </c>
      <c r="V30" s="138">
        <v>0.429245283018868</v>
      </c>
      <c r="W30" s="139">
        <v>0.38990825688073394</v>
      </c>
      <c r="X30" s="140">
        <v>3627</v>
      </c>
      <c r="Y30" s="140">
        <v>1062</v>
      </c>
      <c r="Z30" s="140">
        <v>667</v>
      </c>
      <c r="AA30" s="159">
        <v>3344</v>
      </c>
    </row>
    <row r="31" spans="1:51" s="27" customFormat="1" ht="15" customHeight="1" thickTop="1" thickBot="1">
      <c r="A31" s="10"/>
      <c r="B31" s="187"/>
      <c r="C31" s="201" t="s">
        <v>17</v>
      </c>
      <c r="D31" s="202"/>
      <c r="E31" s="203"/>
      <c r="F31" s="141">
        <v>833405</v>
      </c>
      <c r="G31" s="141">
        <v>219956</v>
      </c>
      <c r="H31" s="141">
        <v>1288</v>
      </c>
      <c r="I31" s="141">
        <v>555038</v>
      </c>
      <c r="J31" s="141">
        <v>620852</v>
      </c>
      <c r="K31" s="142">
        <v>2.78896233792213</v>
      </c>
      <c r="L31" s="142">
        <v>646.05357142857144</v>
      </c>
      <c r="M31" s="142">
        <v>0.50152782332020518</v>
      </c>
      <c r="N31" s="143">
        <v>0.34235695463653171</v>
      </c>
      <c r="O31" s="144">
        <v>833405</v>
      </c>
      <c r="P31" s="144">
        <v>219956</v>
      </c>
      <c r="Q31" s="144">
        <v>1288</v>
      </c>
      <c r="R31" s="144">
        <v>555038</v>
      </c>
      <c r="S31" s="144">
        <v>620852</v>
      </c>
      <c r="T31" s="142">
        <v>2.78896233792213</v>
      </c>
      <c r="U31" s="142">
        <v>646.05357142857144</v>
      </c>
      <c r="V31" s="142">
        <v>0.50152782332020518</v>
      </c>
      <c r="W31" s="143">
        <v>0.34235695463653171</v>
      </c>
      <c r="X31" s="144">
        <v>7627084</v>
      </c>
      <c r="Y31" s="144">
        <v>1554247</v>
      </c>
      <c r="Z31" s="144">
        <v>1323431</v>
      </c>
      <c r="AA31" s="162">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opLeftCell="A7" zoomScaleNormal="100" zoomScalePageLayoutView="40" workbookViewId="0">
      <selection activeCell="F33" sqref="F33"/>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5" t="s">
        <v>39</v>
      </c>
      <c r="G9" s="235"/>
      <c r="H9" s="235"/>
      <c r="I9" s="235"/>
      <c r="J9" s="235"/>
      <c r="K9" s="235"/>
      <c r="L9" s="236"/>
      <c r="M9" s="237" t="s">
        <v>38</v>
      </c>
      <c r="N9" s="235"/>
      <c r="O9" s="235"/>
      <c r="P9" s="235"/>
      <c r="Q9" s="235"/>
      <c r="R9" s="235"/>
      <c r="S9" s="236"/>
      <c r="T9" s="237" t="s">
        <v>25</v>
      </c>
      <c r="U9" s="235"/>
      <c r="V9" s="238"/>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5" t="s">
        <v>35</v>
      </c>
      <c r="G9" s="235"/>
      <c r="H9" s="235"/>
      <c r="I9" s="235"/>
      <c r="J9" s="235"/>
      <c r="K9" s="235"/>
      <c r="L9" s="236"/>
      <c r="M9" s="237" t="s">
        <v>36</v>
      </c>
      <c r="N9" s="235"/>
      <c r="O9" s="235"/>
      <c r="P9" s="235"/>
      <c r="Q9" s="235"/>
      <c r="R9" s="235"/>
      <c r="S9" s="236"/>
      <c r="T9" s="237" t="s">
        <v>25</v>
      </c>
      <c r="U9" s="235"/>
      <c r="V9" s="238"/>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5" t="s">
        <v>32</v>
      </c>
      <c r="G9" s="235"/>
      <c r="H9" s="235"/>
      <c r="I9" s="235"/>
      <c r="J9" s="235"/>
      <c r="K9" s="235"/>
      <c r="L9" s="236"/>
      <c r="M9" s="237" t="s">
        <v>33</v>
      </c>
      <c r="N9" s="235"/>
      <c r="O9" s="235"/>
      <c r="P9" s="235"/>
      <c r="Q9" s="235"/>
      <c r="R9" s="235"/>
      <c r="S9" s="236"/>
      <c r="T9" s="237" t="s">
        <v>25</v>
      </c>
      <c r="U9" s="235"/>
      <c r="V9" s="238"/>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5" t="s">
        <v>27</v>
      </c>
      <c r="G9" s="235"/>
      <c r="H9" s="235"/>
      <c r="I9" s="235"/>
      <c r="J9" s="235"/>
      <c r="K9" s="235"/>
      <c r="L9" s="236"/>
      <c r="M9" s="237" t="s">
        <v>28</v>
      </c>
      <c r="N9" s="235"/>
      <c r="O9" s="235"/>
      <c r="P9" s="235"/>
      <c r="Q9" s="235"/>
      <c r="R9" s="235"/>
      <c r="S9" s="236"/>
      <c r="T9" s="237" t="s">
        <v>25</v>
      </c>
      <c r="U9" s="235"/>
      <c r="V9" s="238"/>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5" t="s">
        <v>65</v>
      </c>
      <c r="G9" s="235"/>
      <c r="H9" s="235"/>
      <c r="I9" s="235"/>
      <c r="J9" s="235"/>
      <c r="K9" s="235"/>
      <c r="L9" s="236"/>
      <c r="M9" s="237" t="s">
        <v>66</v>
      </c>
      <c r="N9" s="235"/>
      <c r="O9" s="235"/>
      <c r="P9" s="235"/>
      <c r="Q9" s="235"/>
      <c r="R9" s="235"/>
      <c r="S9" s="236"/>
      <c r="T9" s="237" t="s">
        <v>25</v>
      </c>
      <c r="U9" s="235"/>
      <c r="V9" s="238"/>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40" t="s">
        <v>62</v>
      </c>
      <c r="G9" s="240"/>
      <c r="H9" s="240"/>
      <c r="I9" s="240"/>
      <c r="J9" s="240"/>
      <c r="K9" s="240"/>
      <c r="L9" s="241"/>
      <c r="M9" s="239" t="s">
        <v>63</v>
      </c>
      <c r="N9" s="240"/>
      <c r="O9" s="240"/>
      <c r="P9" s="240"/>
      <c r="Q9" s="240"/>
      <c r="R9" s="240"/>
      <c r="S9" s="241"/>
      <c r="T9" s="239" t="s">
        <v>25</v>
      </c>
      <c r="U9" s="240"/>
      <c r="V9" s="242"/>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43" t="s">
        <v>59</v>
      </c>
      <c r="G6" s="243"/>
      <c r="H6" s="243"/>
      <c r="I6" s="243"/>
      <c r="J6" s="243"/>
      <c r="K6" s="243"/>
      <c r="L6" s="244"/>
      <c r="M6" s="245" t="s">
        <v>60</v>
      </c>
      <c r="N6" s="243"/>
      <c r="O6" s="243"/>
      <c r="P6" s="243"/>
      <c r="Q6" s="243"/>
      <c r="R6" s="243"/>
      <c r="S6" s="244"/>
      <c r="T6" s="245" t="s">
        <v>25</v>
      </c>
      <c r="U6" s="243"/>
      <c r="V6" s="243"/>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43" t="s">
        <v>52</v>
      </c>
      <c r="G6" s="243"/>
      <c r="H6" s="243"/>
      <c r="I6" s="243"/>
      <c r="J6" s="243"/>
      <c r="K6" s="243"/>
      <c r="L6" s="244"/>
      <c r="M6" s="245" t="s">
        <v>53</v>
      </c>
      <c r="N6" s="243"/>
      <c r="O6" s="243"/>
      <c r="P6" s="243"/>
      <c r="Q6" s="243"/>
      <c r="R6" s="243"/>
      <c r="S6" s="244"/>
      <c r="T6" s="245" t="s">
        <v>25</v>
      </c>
      <c r="U6" s="243"/>
      <c r="V6" s="243"/>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46" t="s">
        <v>50</v>
      </c>
      <c r="G6" s="246"/>
      <c r="H6" s="246"/>
      <c r="I6" s="246"/>
      <c r="J6" s="246"/>
      <c r="K6" s="246"/>
      <c r="L6" s="241"/>
      <c r="M6" s="239" t="s">
        <v>51</v>
      </c>
      <c r="N6" s="246"/>
      <c r="O6" s="246"/>
      <c r="P6" s="246"/>
      <c r="Q6" s="246"/>
      <c r="R6" s="246"/>
      <c r="S6" s="241"/>
      <c r="T6" s="239" t="s">
        <v>25</v>
      </c>
      <c r="U6" s="246"/>
      <c r="V6" s="246"/>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46" t="s">
        <v>13</v>
      </c>
      <c r="G6" s="246"/>
      <c r="H6" s="246"/>
      <c r="I6" s="246"/>
      <c r="J6" s="246"/>
      <c r="K6" s="246"/>
      <c r="L6" s="241"/>
      <c r="M6" s="239" t="s">
        <v>14</v>
      </c>
      <c r="N6" s="246"/>
      <c r="O6" s="246"/>
      <c r="P6" s="246"/>
      <c r="Q6" s="246"/>
      <c r="R6" s="246"/>
      <c r="S6" s="241"/>
      <c r="T6" s="239" t="s">
        <v>25</v>
      </c>
      <c r="U6" s="246"/>
      <c r="V6" s="246"/>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46" t="s">
        <v>43</v>
      </c>
      <c r="G6" s="246"/>
      <c r="H6" s="246"/>
      <c r="I6" s="246"/>
      <c r="J6" s="246"/>
      <c r="K6" s="246"/>
      <c r="L6" s="241"/>
      <c r="M6" s="239" t="s">
        <v>44</v>
      </c>
      <c r="N6" s="246"/>
      <c r="O6" s="246"/>
      <c r="P6" s="246"/>
      <c r="Q6" s="246"/>
      <c r="R6" s="246"/>
      <c r="S6" s="241"/>
      <c r="T6" s="239" t="s">
        <v>25</v>
      </c>
      <c r="U6" s="246"/>
      <c r="V6" s="246"/>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46" t="s">
        <v>41</v>
      </c>
      <c r="G6" s="246"/>
      <c r="H6" s="246"/>
      <c r="I6" s="246"/>
      <c r="J6" s="246"/>
      <c r="K6" s="246"/>
      <c r="L6" s="241"/>
      <c r="M6" s="239" t="s">
        <v>41</v>
      </c>
      <c r="N6" s="246"/>
      <c r="O6" s="246"/>
      <c r="P6" s="246"/>
      <c r="Q6" s="246"/>
      <c r="R6" s="246"/>
      <c r="S6" s="241"/>
      <c r="T6" s="239" t="s">
        <v>25</v>
      </c>
      <c r="U6" s="246"/>
      <c r="V6" s="246"/>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39" t="s">
        <v>39</v>
      </c>
      <c r="G6" s="247"/>
      <c r="H6" s="247"/>
      <c r="I6" s="248"/>
      <c r="J6" s="249"/>
      <c r="K6" s="239" t="s">
        <v>38</v>
      </c>
      <c r="L6" s="247"/>
      <c r="M6" s="247"/>
      <c r="N6" s="248"/>
      <c r="O6" s="249"/>
      <c r="P6" s="246" t="s">
        <v>25</v>
      </c>
      <c r="Q6" s="250"/>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39" t="s">
        <v>35</v>
      </c>
      <c r="G6" s="247"/>
      <c r="H6" s="247"/>
      <c r="I6" s="248"/>
      <c r="J6" s="249"/>
      <c r="K6" s="239" t="s">
        <v>36</v>
      </c>
      <c r="L6" s="247"/>
      <c r="M6" s="247"/>
      <c r="N6" s="248"/>
      <c r="O6" s="249"/>
      <c r="P6" s="246" t="s">
        <v>25</v>
      </c>
      <c r="Q6" s="250"/>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39" t="s">
        <v>32</v>
      </c>
      <c r="G6" s="247"/>
      <c r="H6" s="247"/>
      <c r="I6" s="248"/>
      <c r="J6" s="249"/>
      <c r="K6" s="239" t="s">
        <v>33</v>
      </c>
      <c r="L6" s="247"/>
      <c r="M6" s="247"/>
      <c r="N6" s="248"/>
      <c r="O6" s="249"/>
      <c r="P6" s="246" t="s">
        <v>25</v>
      </c>
      <c r="Q6" s="250"/>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39" t="s">
        <v>27</v>
      </c>
      <c r="G6" s="247"/>
      <c r="H6" s="247"/>
      <c r="I6" s="248"/>
      <c r="J6" s="249"/>
      <c r="K6" s="239" t="s">
        <v>28</v>
      </c>
      <c r="L6" s="247"/>
      <c r="M6" s="247"/>
      <c r="N6" s="248"/>
      <c r="O6" s="249"/>
      <c r="P6" s="246" t="s">
        <v>25</v>
      </c>
      <c r="Q6" s="250"/>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Y57"/>
  <sheetViews>
    <sheetView showGridLines="0" topLeftCell="D1" zoomScale="90" zoomScaleNormal="90" zoomScalePageLayoutView="40" workbookViewId="0">
      <selection activeCell="X11" sqref="X11"/>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22" width="10.109375" customWidth="1"/>
    <col min="23" max="23" width="7.6640625" bestFit="1" customWidth="1"/>
    <col min="24" max="24" width="7.6640625" customWidth="1"/>
    <col min="25" max="25" width="8.21875" style="10" bestFit="1" customWidth="1"/>
    <col min="26" max="40" width="0" style="10" hidden="1" customWidth="1"/>
    <col min="41" max="51" width="0" hidden="1" customWidth="1"/>
    <col min="52" max="16384" width="9.109375" hidden="1"/>
  </cols>
  <sheetData>
    <row r="1" spans="1:40" ht="14.4">
      <c r="A1" s="10"/>
      <c r="B1" s="10"/>
      <c r="C1" s="10"/>
      <c r="D1" s="10"/>
      <c r="E1" s="10"/>
      <c r="F1" s="204"/>
      <c r="G1" s="204"/>
      <c r="H1" s="204"/>
      <c r="I1" s="204"/>
      <c r="J1" s="204"/>
      <c r="K1" s="204"/>
      <c r="L1" s="204"/>
      <c r="M1" s="204"/>
      <c r="N1" s="204"/>
      <c r="O1" s="204"/>
      <c r="P1" s="204"/>
      <c r="Q1" s="204"/>
      <c r="R1" s="10"/>
      <c r="S1" s="10"/>
      <c r="T1" s="10"/>
      <c r="U1" s="10"/>
      <c r="V1" s="10"/>
      <c r="W1" s="10"/>
      <c r="X1" s="10"/>
    </row>
    <row r="2" spans="1:40" ht="18.600000000000001" thickBot="1">
      <c r="A2" s="10"/>
      <c r="B2" s="211"/>
      <c r="C2" s="28"/>
      <c r="D2" s="28"/>
      <c r="E2" s="28"/>
      <c r="F2" s="212"/>
      <c r="G2" s="212"/>
      <c r="H2" s="212"/>
      <c r="I2" s="212"/>
      <c r="J2" s="212"/>
      <c r="K2" s="212"/>
      <c r="L2" s="212"/>
      <c r="M2" s="212"/>
      <c r="N2" s="212"/>
      <c r="O2" s="212"/>
      <c r="P2" s="212"/>
      <c r="Q2" s="212"/>
      <c r="R2" s="28"/>
      <c r="S2" s="28"/>
      <c r="T2" s="223"/>
      <c r="U2" s="223"/>
      <c r="V2" s="223"/>
      <c r="W2" s="223"/>
      <c r="X2" s="223"/>
    </row>
    <row r="3" spans="1:40" ht="14.4">
      <c r="A3" s="10"/>
      <c r="B3" s="164"/>
      <c r="C3" s="165"/>
      <c r="D3" s="165"/>
      <c r="E3" s="165"/>
      <c r="F3" s="205"/>
      <c r="G3" s="205"/>
      <c r="H3" s="205"/>
      <c r="I3" s="205"/>
      <c r="J3" s="205"/>
      <c r="K3" s="205"/>
      <c r="L3" s="205"/>
      <c r="M3" s="205"/>
      <c r="N3" s="205"/>
      <c r="O3" s="205"/>
      <c r="P3" s="205"/>
      <c r="Q3" s="205"/>
      <c r="R3" s="165"/>
      <c r="S3" s="166"/>
      <c r="T3" s="166"/>
      <c r="U3" s="166"/>
      <c r="V3" s="166"/>
      <c r="W3" s="166"/>
      <c r="X3" s="166"/>
    </row>
    <row r="4" spans="1:40" ht="16.2">
      <c r="A4" s="10"/>
      <c r="B4" s="167" t="s">
        <v>11</v>
      </c>
      <c r="C4" s="168"/>
      <c r="D4" s="165"/>
      <c r="E4" s="169" t="s">
        <v>94</v>
      </c>
      <c r="F4" s="205"/>
      <c r="G4" s="205"/>
      <c r="H4" s="205"/>
      <c r="I4" s="205"/>
      <c r="J4" s="205"/>
      <c r="K4" s="205"/>
      <c r="L4" s="205"/>
      <c r="M4" s="205"/>
      <c r="N4" s="205"/>
      <c r="O4" s="205"/>
      <c r="P4" s="205"/>
      <c r="Q4" s="205"/>
      <c r="R4" s="165"/>
      <c r="S4" s="165"/>
      <c r="T4" s="165"/>
      <c r="U4" s="165"/>
      <c r="V4" s="165"/>
      <c r="W4" s="165"/>
      <c r="X4" s="165"/>
    </row>
    <row r="5" spans="1:40" ht="14.4">
      <c r="A5" s="10"/>
      <c r="B5" s="164"/>
      <c r="C5" s="165"/>
      <c r="D5" s="165"/>
      <c r="E5" s="165"/>
      <c r="F5" s="205"/>
      <c r="G5" s="205"/>
      <c r="H5" s="205"/>
      <c r="I5" s="205"/>
      <c r="J5" s="205"/>
      <c r="K5" s="205"/>
      <c r="L5" s="205"/>
      <c r="M5" s="205"/>
      <c r="N5" s="205"/>
      <c r="O5" s="205"/>
      <c r="P5" s="205"/>
      <c r="Q5" s="205"/>
      <c r="R5" s="165"/>
      <c r="S5" s="165"/>
      <c r="T5" s="165"/>
      <c r="U5" s="165"/>
      <c r="V5" s="165"/>
      <c r="W5" s="165"/>
      <c r="X5" s="165"/>
    </row>
    <row r="6" spans="1:40" ht="14.4">
      <c r="A6" s="10"/>
      <c r="B6" s="170"/>
      <c r="D6" s="165"/>
      <c r="E6" s="165"/>
      <c r="F6" s="205"/>
      <c r="G6" s="205"/>
      <c r="H6" s="205"/>
      <c r="I6" s="205"/>
      <c r="J6" s="205"/>
      <c r="K6" s="205"/>
      <c r="L6" s="205"/>
      <c r="M6" s="205"/>
      <c r="N6" s="205"/>
      <c r="O6" s="205"/>
      <c r="P6" s="205"/>
      <c r="Q6" s="205"/>
      <c r="R6" s="165"/>
      <c r="S6" s="165"/>
      <c r="T6" s="165"/>
      <c r="U6" s="165"/>
      <c r="V6" s="165"/>
      <c r="W6" s="165"/>
      <c r="X6" s="165"/>
    </row>
    <row r="7" spans="1:40"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c r="U7" s="221">
        <v>2023</v>
      </c>
      <c r="V7" s="221">
        <v>2023</v>
      </c>
      <c r="W7" s="221">
        <v>2023</v>
      </c>
      <c r="X7" s="221">
        <v>2023</v>
      </c>
      <c r="Y7" s="221">
        <v>2023</v>
      </c>
    </row>
    <row r="8" spans="1:40"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206" t="s">
        <v>50</v>
      </c>
      <c r="V8" s="206" t="s">
        <v>52</v>
      </c>
      <c r="W8" s="206" t="s">
        <v>59</v>
      </c>
      <c r="X8" s="206" t="s">
        <v>62</v>
      </c>
      <c r="Y8" s="206" t="s">
        <v>65</v>
      </c>
      <c r="Z8" s="124"/>
      <c r="AA8" s="124"/>
      <c r="AB8" s="124"/>
      <c r="AC8" s="124"/>
      <c r="AD8" s="124"/>
      <c r="AE8" s="124"/>
      <c r="AF8" s="124"/>
      <c r="AG8" s="124"/>
      <c r="AH8" s="124"/>
      <c r="AI8" s="124"/>
      <c r="AJ8" s="124"/>
      <c r="AK8" s="124"/>
      <c r="AL8" s="124"/>
      <c r="AM8" s="124"/>
      <c r="AN8" s="124"/>
    </row>
    <row r="9" spans="1:40"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c r="U9" s="222">
        <v>1.0569999999999999</v>
      </c>
      <c r="V9" s="222">
        <v>0.98</v>
      </c>
      <c r="W9" s="222">
        <v>1.0900000000000001</v>
      </c>
      <c r="X9" s="222">
        <v>1.1599999999999999</v>
      </c>
      <c r="Y9" s="222">
        <v>1.1499999999999999</v>
      </c>
    </row>
    <row r="10" spans="1:40" ht="23.4" customHeight="1">
      <c r="A10" s="10"/>
      <c r="B10" s="173"/>
      <c r="C10" s="213"/>
      <c r="D10" s="214"/>
      <c r="E10" s="214"/>
      <c r="F10" s="215"/>
      <c r="G10" s="215"/>
      <c r="H10" s="215"/>
      <c r="I10" s="215"/>
      <c r="J10" s="215"/>
      <c r="K10" s="215"/>
      <c r="L10" s="215"/>
      <c r="M10" s="215"/>
      <c r="N10" s="215"/>
      <c r="O10" s="215"/>
      <c r="P10" s="215"/>
      <c r="Q10" s="215"/>
    </row>
    <row r="11" spans="1:40" ht="20.25" customHeight="1">
      <c r="A11" s="10"/>
      <c r="B11" s="10"/>
      <c r="C11" s="216" t="s">
        <v>71</v>
      </c>
      <c r="D11" s="10"/>
      <c r="E11" s="10"/>
      <c r="O11" s="204"/>
      <c r="P11" s="204"/>
      <c r="Q11" s="204"/>
      <c r="R11" s="10"/>
    </row>
    <row r="12" spans="1:40" ht="18" customHeight="1">
      <c r="A12" s="10"/>
      <c r="B12" s="10"/>
      <c r="C12" s="216" t="s">
        <v>72</v>
      </c>
      <c r="D12" s="10"/>
      <c r="E12" s="10"/>
      <c r="O12" s="204"/>
      <c r="P12" s="204"/>
      <c r="Q12" s="204"/>
      <c r="R12" s="10"/>
    </row>
    <row r="13" spans="1:40" ht="26.7" hidden="1" customHeight="1"/>
    <row r="14" spans="1:40" ht="26.4" hidden="1" customHeight="1"/>
    <row r="15" spans="1:40" ht="26.4" hidden="1" customHeight="1"/>
    <row r="16" spans="1:40"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topLeftCell="A3" zoomScaleNormal="100" workbookViewId="0">
      <selection activeCell="D24" sqref="D24"/>
    </sheetView>
  </sheetViews>
  <sheetFormatPr defaultColWidth="0" defaultRowHeight="15" customHeight="1" zeroHeight="1"/>
  <cols>
    <col min="1" max="2" width="4.109375" customWidth="1"/>
    <col min="3" max="3" width="3.77734375" customWidth="1"/>
    <col min="4" max="4" width="8.88671875" customWidth="1"/>
    <col min="5" max="5" width="13" customWidth="1"/>
    <col min="6" max="6" width="11.109375" bestFit="1" customWidth="1"/>
    <col min="7" max="7" width="10.21875" bestFit="1" customWidth="1"/>
    <col min="8" max="9" width="8.88671875" customWidth="1"/>
    <col min="10" max="10" width="10.2187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77734375" bestFit="1" customWidth="1"/>
    <col min="20" max="20" width="9.109375" bestFit="1" customWidth="1"/>
    <col min="21" max="21" width="8.88671875" bestFit="1" customWidth="1"/>
    <col min="22" max="22" width="9" bestFit="1" customWidth="1"/>
    <col min="23" max="23" width="7.77734375" customWidth="1"/>
    <col min="24" max="24" width="13.44140625" bestFit="1" customWidth="1"/>
    <col min="25" max="25" width="13.21875" bestFit="1" customWidth="1"/>
    <col min="26" max="26" width="12.88671875" bestFit="1" customWidth="1"/>
    <col min="27" max="27" width="15.44140625" bestFit="1" customWidth="1"/>
    <col min="28" max="28" width="11.2187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45214</v>
      </c>
      <c r="AB3" s="166"/>
      <c r="AC3" s="10"/>
    </row>
    <row r="4" spans="1:29" ht="16.2">
      <c r="A4" s="10"/>
      <c r="B4" s="167" t="s">
        <v>11</v>
      </c>
      <c r="C4" s="168"/>
      <c r="D4" s="165"/>
      <c r="E4" s="169" t="s">
        <v>97</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4" t="s">
        <v>27</v>
      </c>
      <c r="G9" s="235"/>
      <c r="H9" s="235"/>
      <c r="I9" s="235"/>
      <c r="J9" s="235"/>
      <c r="K9" s="235"/>
      <c r="L9" s="235"/>
      <c r="M9" s="235"/>
      <c r="N9" s="236"/>
      <c r="O9" s="237" t="s">
        <v>28</v>
      </c>
      <c r="P9" s="235"/>
      <c r="Q9" s="235"/>
      <c r="R9" s="235"/>
      <c r="S9" s="235"/>
      <c r="T9" s="235"/>
      <c r="U9" s="235"/>
      <c r="V9" s="235"/>
      <c r="W9" s="236"/>
      <c r="X9" s="237" t="s">
        <v>25</v>
      </c>
      <c r="Y9" s="235"/>
      <c r="Z9" s="235"/>
      <c r="AA9" s="238"/>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98</v>
      </c>
      <c r="G13" s="130">
        <v>82</v>
      </c>
      <c r="H13" s="130">
        <v>60</v>
      </c>
      <c r="I13" s="130">
        <v>0</v>
      </c>
      <c r="J13" s="130">
        <v>79</v>
      </c>
      <c r="K13" s="71">
        <f>IFERROR(F13/G13-1,"n/a")</f>
        <v>0.19512195121951215</v>
      </c>
      <c r="L13" s="71">
        <f t="shared" ref="L13:L28" si="0">IFERROR(F13/H13-1,"n/a")</f>
        <v>0.6333333333333333</v>
      </c>
      <c r="M13" s="71" t="str">
        <f>IFERROR(F13/I13-1,"n/a")</f>
        <v>n/a</v>
      </c>
      <c r="N13" s="131">
        <f>IFERROR(F13/J13-1,"n/a")</f>
        <v>0.240506329113924</v>
      </c>
      <c r="O13" s="75">
        <v>1155</v>
      </c>
      <c r="P13" s="75">
        <v>1079</v>
      </c>
      <c r="Q13" s="75">
        <v>139</v>
      </c>
      <c r="R13" s="75">
        <v>551</v>
      </c>
      <c r="S13" s="75">
        <v>1102</v>
      </c>
      <c r="T13" s="71">
        <f>IFERROR(O13/P13-1,"n/a")</f>
        <v>7.0435588507877567E-2</v>
      </c>
      <c r="U13" s="71">
        <f>IFERROR(O13/Q13-1,"n/a")</f>
        <v>7.3093525179856123</v>
      </c>
      <c r="V13" s="71">
        <f>IFERROR(O13/R13-1,"n/a")</f>
        <v>1.0961887477313974</v>
      </c>
      <c r="W13" s="131">
        <f>IFERROR(O13/S13-1,"n/a")</f>
        <v>4.8094373865698703E-2</v>
      </c>
      <c r="X13" s="75">
        <v>1486</v>
      </c>
      <c r="Y13" s="75">
        <v>522</v>
      </c>
      <c r="Z13" s="75">
        <v>551</v>
      </c>
      <c r="AA13" s="231">
        <v>1591</v>
      </c>
      <c r="AB13" s="224"/>
      <c r="AC13" s="224"/>
    </row>
    <row r="14" spans="1:29" s="225" customFormat="1" ht="10.8">
      <c r="A14" s="224"/>
      <c r="B14" s="229"/>
      <c r="C14" s="190"/>
      <c r="D14" s="168" t="s">
        <v>20</v>
      </c>
      <c r="E14" s="189"/>
      <c r="F14" s="130">
        <v>313650</v>
      </c>
      <c r="G14" s="130">
        <v>280580</v>
      </c>
      <c r="H14" s="130">
        <v>83395</v>
      </c>
      <c r="I14" s="130">
        <v>0</v>
      </c>
      <c r="J14" s="130">
        <v>234453</v>
      </c>
      <c r="K14" s="71">
        <f>IFERROR(F14/G14-1,"n/a")</f>
        <v>0.11786299807541512</v>
      </c>
      <c r="L14" s="71">
        <f t="shared" si="0"/>
        <v>2.7610168475328258</v>
      </c>
      <c r="M14" s="71" t="str">
        <f>IFERROR(F14/I14-1,"n/a")</f>
        <v>n/a</v>
      </c>
      <c r="N14" s="131">
        <f>IFERROR(F14/J14-1,"n/a")</f>
        <v>0.33779478189658474</v>
      </c>
      <c r="O14" s="75">
        <v>3786544</v>
      </c>
      <c r="P14" s="75">
        <v>2378604</v>
      </c>
      <c r="Q14" s="75">
        <v>180900</v>
      </c>
      <c r="R14" s="75">
        <v>1092884</v>
      </c>
      <c r="S14" s="75">
        <v>3343418</v>
      </c>
      <c r="T14" s="71">
        <f>IFERROR(O14/P14-1,"n/a")</f>
        <v>0.59191862117443672</v>
      </c>
      <c r="U14" s="71">
        <f>IFERROR(O14/Q14-1,"n/a")</f>
        <v>19.931697070204532</v>
      </c>
      <c r="V14" s="71">
        <f>IFERROR(O14/R14-1,"n/a")</f>
        <v>2.4647263570516174</v>
      </c>
      <c r="W14" s="131">
        <f>IFERROR(O14/S14-1,"n/a")</f>
        <v>0.13253682309540715</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68</v>
      </c>
      <c r="G16" s="130">
        <v>74</v>
      </c>
      <c r="H16" s="130">
        <v>34</v>
      </c>
      <c r="I16" s="130">
        <v>9</v>
      </c>
      <c r="J16" s="130">
        <v>70</v>
      </c>
      <c r="K16" s="71">
        <f>IFERROR(F16/G16-1,"n/a")</f>
        <v>-8.108108108108103E-2</v>
      </c>
      <c r="L16" s="71">
        <f t="shared" si="0"/>
        <v>1</v>
      </c>
      <c r="M16" s="71">
        <f>IFERROR(F16/I16-1,"n/a")</f>
        <v>6.5555555555555554</v>
      </c>
      <c r="N16" s="131">
        <f>IFERROR(F16/J16-1,"n/a")</f>
        <v>-2.8571428571428581E-2</v>
      </c>
      <c r="O16" s="75">
        <v>425</v>
      </c>
      <c r="P16" s="75">
        <v>432</v>
      </c>
      <c r="Q16" s="75">
        <v>136</v>
      </c>
      <c r="R16" s="75">
        <v>21</v>
      </c>
      <c r="S16" s="75">
        <v>403</v>
      </c>
      <c r="T16" s="71">
        <f>IFERROR(O16/P16-1,"n/a")</f>
        <v>-1.620370370370372E-2</v>
      </c>
      <c r="U16" s="71">
        <f>IFERROR(O16/Q16-1,"n/a")</f>
        <v>2.125</v>
      </c>
      <c r="V16" s="71">
        <f>IFERROR(O16/R16-1,"n/a")</f>
        <v>19.238095238095237</v>
      </c>
      <c r="W16" s="131">
        <f>IFERROR(O16/S16-1,"n/a")</f>
        <v>5.4590570719603049E-2</v>
      </c>
      <c r="X16" s="75">
        <v>572</v>
      </c>
      <c r="Y16" s="75">
        <v>202</v>
      </c>
      <c r="Z16" s="75">
        <v>54</v>
      </c>
      <c r="AA16" s="231">
        <v>586</v>
      </c>
      <c r="AB16" s="224"/>
      <c r="AC16" s="224"/>
    </row>
    <row r="17" spans="1:29" s="225" customFormat="1" ht="10.8">
      <c r="A17" s="224"/>
      <c r="B17" s="229"/>
      <c r="C17" s="190"/>
      <c r="D17" s="168" t="s">
        <v>20</v>
      </c>
      <c r="E17" s="189"/>
      <c r="F17" s="130">
        <v>223095</v>
      </c>
      <c r="G17" s="130">
        <v>150081</v>
      </c>
      <c r="H17" s="130">
        <v>64266</v>
      </c>
      <c r="I17" s="130">
        <v>6072</v>
      </c>
      <c r="J17" s="130">
        <v>169136</v>
      </c>
      <c r="K17" s="71">
        <f>IFERROR(F17/G17-1,"n/a")</f>
        <v>0.48649729146261023</v>
      </c>
      <c r="L17" s="71">
        <f t="shared" si="0"/>
        <v>2.4714312389132669</v>
      </c>
      <c r="M17" s="71">
        <f>IFERROR(F17/I17-1,"n/a")</f>
        <v>35.741600790513836</v>
      </c>
      <c r="N17" s="131">
        <f>IFERROR(F17/J17-1,"n/a")</f>
        <v>0.31902729164695875</v>
      </c>
      <c r="O17" s="75">
        <v>1331619</v>
      </c>
      <c r="P17" s="75">
        <v>728384</v>
      </c>
      <c r="Q17" s="75">
        <v>215286</v>
      </c>
      <c r="R17" s="75">
        <v>49726</v>
      </c>
      <c r="S17" s="75">
        <v>1081890</v>
      </c>
      <c r="T17" s="71">
        <f>IFERROR(O17/P17-1,"n/a")</f>
        <v>0.82818266189262801</v>
      </c>
      <c r="U17" s="71">
        <f>IFERROR(O17/Q17-1,"n/a")</f>
        <v>5.1853487918396919</v>
      </c>
      <c r="V17" s="71">
        <f>IFERROR(O17/R17-1,"n/a")</f>
        <v>25.779129630374452</v>
      </c>
      <c r="W17" s="131">
        <f>IFERROR(O17/S17-1,"n/a")</f>
        <v>0.23082660898982343</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100</v>
      </c>
      <c r="G19" s="130">
        <v>92</v>
      </c>
      <c r="H19" s="130">
        <v>7</v>
      </c>
      <c r="I19" s="130">
        <v>1</v>
      </c>
      <c r="J19" s="130">
        <v>32</v>
      </c>
      <c r="K19" s="71">
        <f>IFERROR(F19/G19-1,"n/a")</f>
        <v>8.6956521739130377E-2</v>
      </c>
      <c r="L19" s="71">
        <f t="shared" si="0"/>
        <v>13.285714285714286</v>
      </c>
      <c r="M19" s="71">
        <f>IFERROR(F19/I19-1,"n/a")</f>
        <v>99</v>
      </c>
      <c r="N19" s="131">
        <f>IFERROR(F19/J19-1,"n/a")</f>
        <v>2.125</v>
      </c>
      <c r="O19" s="75">
        <v>544</v>
      </c>
      <c r="P19" s="75">
        <v>513</v>
      </c>
      <c r="Q19" s="75">
        <v>16</v>
      </c>
      <c r="R19" s="75">
        <v>8</v>
      </c>
      <c r="S19" s="75">
        <v>231</v>
      </c>
      <c r="T19" s="71">
        <f>IFERROR(O19/P19-1,"n/a")</f>
        <v>6.0428849902534054E-2</v>
      </c>
      <c r="U19" s="71">
        <f>IFERROR(O19/Q19-1,"n/a")</f>
        <v>33</v>
      </c>
      <c r="V19" s="71">
        <f>IFERROR(O19/R19-1,"n/a")</f>
        <v>67</v>
      </c>
      <c r="W19" s="131">
        <f>IFERROR(O19/S19-1,"n/a")</f>
        <v>1.3549783549783552</v>
      </c>
      <c r="X19" s="75">
        <v>658</v>
      </c>
      <c r="Y19" s="75">
        <v>47</v>
      </c>
      <c r="Z19" s="75">
        <v>9</v>
      </c>
      <c r="AA19" s="231">
        <v>290</v>
      </c>
      <c r="AB19" s="224"/>
      <c r="AC19" s="224"/>
    </row>
    <row r="20" spans="1:29" s="225" customFormat="1" ht="10.8">
      <c r="A20" s="224"/>
      <c r="B20" s="229"/>
      <c r="C20" s="190"/>
      <c r="D20" s="168" t="s">
        <v>20</v>
      </c>
      <c r="E20" s="189"/>
      <c r="F20" s="130">
        <v>181434</v>
      </c>
      <c r="G20" s="130">
        <v>137415</v>
      </c>
      <c r="H20" s="130">
        <v>3224</v>
      </c>
      <c r="I20" s="130">
        <v>0</v>
      </c>
      <c r="J20" s="130">
        <v>76553</v>
      </c>
      <c r="K20" s="71">
        <f>IFERROR(F20/G20-1,"n/a")</f>
        <v>0.32033620783757222</v>
      </c>
      <c r="L20" s="71">
        <f t="shared" si="0"/>
        <v>55.276054590570716</v>
      </c>
      <c r="M20" s="71" t="str">
        <f>IFERROR(F20/I20-1,"n/a")</f>
        <v>n/a</v>
      </c>
      <c r="N20" s="131">
        <f t="shared" ref="N20:N28" si="1">IFERROR(F20/J20-1,"n/a")</f>
        <v>1.3700442830457331</v>
      </c>
      <c r="O20" s="75">
        <v>1013425</v>
      </c>
      <c r="P20" s="75">
        <v>704058</v>
      </c>
      <c r="Q20" s="75">
        <v>4542</v>
      </c>
      <c r="R20" s="75">
        <v>10047</v>
      </c>
      <c r="S20" s="75">
        <v>487762</v>
      </c>
      <c r="T20" s="71">
        <f>IFERROR(O20/P20-1,"n/a")</f>
        <v>0.43940556033735856</v>
      </c>
      <c r="U20" s="71">
        <f>IFERROR(O20/Q20-1,"n/a")</f>
        <v>222.12307353588727</v>
      </c>
      <c r="V20" s="71">
        <f>IFERROR(O20/R20-1,"n/a")</f>
        <v>99.868418433363189</v>
      </c>
      <c r="W20" s="131">
        <f>IFERROR(O20/S20-1,"n/a")</f>
        <v>1.0777038801710672</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119</v>
      </c>
      <c r="G22" s="130">
        <v>85</v>
      </c>
      <c r="H22" s="130">
        <v>46</v>
      </c>
      <c r="I22" s="130">
        <v>0</v>
      </c>
      <c r="J22" s="130">
        <v>86</v>
      </c>
      <c r="K22" s="71">
        <f>IFERROR(F22/G22-1,"n/a")</f>
        <v>0.39999999999999991</v>
      </c>
      <c r="L22" s="71">
        <f t="shared" si="0"/>
        <v>1.5869565217391304</v>
      </c>
      <c r="M22" s="71" t="str">
        <f>IFERROR(F22/I22-1,"n/a")</f>
        <v>n/a</v>
      </c>
      <c r="N22" s="131">
        <f t="shared" si="1"/>
        <v>0.38372093023255816</v>
      </c>
      <c r="O22" s="75">
        <v>976</v>
      </c>
      <c r="P22" s="75">
        <v>544</v>
      </c>
      <c r="Q22" s="75">
        <v>84</v>
      </c>
      <c r="R22" s="75">
        <v>205</v>
      </c>
      <c r="S22" s="75">
        <v>819</v>
      </c>
      <c r="T22" s="71">
        <f>IFERROR(O22/P22-1,"n/a")</f>
        <v>0.79411764705882359</v>
      </c>
      <c r="U22" s="71">
        <f>IFERROR(O22/Q22-1,"n/a")</f>
        <v>10.619047619047619</v>
      </c>
      <c r="V22" s="71">
        <f>IFERROR(O22/R22-1,"n/a")</f>
        <v>3.7609756097560973</v>
      </c>
      <c r="W22" s="131">
        <f>IFERROR(O22/S22-1,"n/a")</f>
        <v>0.19169719169719168</v>
      </c>
      <c r="X22" s="75">
        <v>895</v>
      </c>
      <c r="Y22" s="75">
        <v>283</v>
      </c>
      <c r="Z22" s="75">
        <v>43</v>
      </c>
      <c r="AA22" s="231">
        <v>827</v>
      </c>
      <c r="AB22" s="224"/>
      <c r="AC22" s="224"/>
    </row>
    <row r="23" spans="1:29" s="225" customFormat="1" ht="10.8">
      <c r="A23" s="224"/>
      <c r="B23" s="229"/>
      <c r="C23" s="190"/>
      <c r="D23" s="168" t="s">
        <v>20</v>
      </c>
      <c r="E23" s="189"/>
      <c r="F23" s="130">
        <v>374705</v>
      </c>
      <c r="G23" s="130">
        <v>267710</v>
      </c>
      <c r="H23" s="130">
        <v>89719</v>
      </c>
      <c r="I23" s="130">
        <v>0</v>
      </c>
      <c r="J23" s="130">
        <v>304036</v>
      </c>
      <c r="K23" s="71">
        <f>IFERROR(F23/G23-1,"n/a")</f>
        <v>0.39966755070785553</v>
      </c>
      <c r="L23" s="71">
        <f t="shared" si="0"/>
        <v>3.1764286271581268</v>
      </c>
      <c r="M23" s="71" t="str">
        <f>IFERROR(F23/I23-1,"n/a")</f>
        <v>n/a</v>
      </c>
      <c r="N23" s="131">
        <f t="shared" si="1"/>
        <v>0.23243629043929004</v>
      </c>
      <c r="O23" s="75">
        <v>3036152</v>
      </c>
      <c r="P23" s="75">
        <v>1328891</v>
      </c>
      <c r="Q23" s="75">
        <v>167883</v>
      </c>
      <c r="R23" s="75">
        <v>545974</v>
      </c>
      <c r="S23" s="75">
        <v>2565359</v>
      </c>
      <c r="T23" s="71">
        <f>IFERROR(O23/P23-1,"n/a")</f>
        <v>1.2847261363046329</v>
      </c>
      <c r="U23" s="71">
        <f>IFERROR(O23/Q23-1,"n/a")</f>
        <v>17.084928194039897</v>
      </c>
      <c r="V23" s="71">
        <f>IFERROR(O23/R23-1,"n/a")</f>
        <v>4.5609827574206827</v>
      </c>
      <c r="W23" s="131">
        <f>IFERROR(O23/S23-1,"n/a")</f>
        <v>0.18351934368640022</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4</v>
      </c>
      <c r="G25" s="130">
        <v>1</v>
      </c>
      <c r="H25" s="130">
        <v>0</v>
      </c>
      <c r="I25" s="130">
        <v>0</v>
      </c>
      <c r="J25" s="130">
        <v>1</v>
      </c>
      <c r="K25" s="71">
        <f>IFERROR(F25/G25-1,"n/a")</f>
        <v>3</v>
      </c>
      <c r="L25" s="71" t="str">
        <f t="shared" si="0"/>
        <v>n/a</v>
      </c>
      <c r="M25" s="71" t="str">
        <f>IFERROR(F25/I25-1,"n/a")</f>
        <v>n/a</v>
      </c>
      <c r="N25" s="131">
        <f t="shared" si="1"/>
        <v>3</v>
      </c>
      <c r="O25" s="75">
        <v>19</v>
      </c>
      <c r="P25" s="75">
        <v>8</v>
      </c>
      <c r="Q25" s="75">
        <v>0</v>
      </c>
      <c r="R25" s="75">
        <v>0</v>
      </c>
      <c r="S25" s="75">
        <v>13</v>
      </c>
      <c r="T25" s="71">
        <f>IFERROR(O25/P25-1,"n/a")</f>
        <v>1.375</v>
      </c>
      <c r="U25" s="71" t="str">
        <f>IFERROR(O25/Q25-1,"n/a")</f>
        <v>n/a</v>
      </c>
      <c r="V25" s="71" t="str">
        <f>IFERROR(O25/R25-1,"n/a")</f>
        <v>n/a</v>
      </c>
      <c r="W25" s="131">
        <f>IFERROR(O25/S25-1,"n/a")</f>
        <v>0.46153846153846145</v>
      </c>
      <c r="X25" s="75">
        <v>9</v>
      </c>
      <c r="Y25" s="75">
        <v>0</v>
      </c>
      <c r="Z25" s="75">
        <v>0</v>
      </c>
      <c r="AA25" s="231">
        <v>16</v>
      </c>
      <c r="AB25" s="224"/>
      <c r="AC25" s="224"/>
    </row>
    <row r="26" spans="1:29" s="225" customFormat="1" ht="10.8">
      <c r="A26" s="224"/>
      <c r="B26" s="229"/>
      <c r="C26" s="190"/>
      <c r="D26" s="168" t="s">
        <v>20</v>
      </c>
      <c r="E26" s="189"/>
      <c r="F26" s="130">
        <v>7920</v>
      </c>
      <c r="G26" s="130">
        <v>2266</v>
      </c>
      <c r="H26" s="130">
        <v>0</v>
      </c>
      <c r="I26" s="130">
        <v>0</v>
      </c>
      <c r="J26" s="130">
        <v>1243</v>
      </c>
      <c r="K26" s="71">
        <f>IFERROR(F26/G26-1,"n/a")</f>
        <v>2.4951456310679609</v>
      </c>
      <c r="L26" s="71" t="str">
        <f t="shared" si="0"/>
        <v>n/a</v>
      </c>
      <c r="M26" s="71" t="str">
        <f>IFERROR(F26/I26-1,"n/a")</f>
        <v>n/a</v>
      </c>
      <c r="N26" s="131">
        <f t="shared" si="1"/>
        <v>5.3716814159292037</v>
      </c>
      <c r="O26" s="75">
        <v>34314</v>
      </c>
      <c r="P26" s="75">
        <v>13279</v>
      </c>
      <c r="Q26" s="75">
        <v>0</v>
      </c>
      <c r="R26" s="75">
        <v>0</v>
      </c>
      <c r="S26" s="75">
        <v>16291</v>
      </c>
      <c r="T26" s="71">
        <f>IFERROR(O26/P26-1,"n/a")</f>
        <v>1.5840801265155511</v>
      </c>
      <c r="U26" s="71" t="str">
        <f>IFERROR(O26/Q26-1,"n/a")</f>
        <v>n/a</v>
      </c>
      <c r="V26" s="71" t="str">
        <f>IFERROR(O26/R26-1,"n/a")</f>
        <v>n/a</v>
      </c>
      <c r="W26" s="131">
        <f>IFERROR(O26/S26-1,"n/a")</f>
        <v>1.1063163710023938</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389</v>
      </c>
      <c r="G27" s="137">
        <f t="shared" si="2"/>
        <v>334</v>
      </c>
      <c r="H27" s="137">
        <f t="shared" si="2"/>
        <v>147</v>
      </c>
      <c r="I27" s="137">
        <f t="shared" si="2"/>
        <v>10</v>
      </c>
      <c r="J27" s="137">
        <f t="shared" si="2"/>
        <v>268</v>
      </c>
      <c r="K27" s="138">
        <f>IFERROR(F27/G27-1,"n/a")</f>
        <v>0.16467065868263475</v>
      </c>
      <c r="L27" s="138">
        <f t="shared" si="0"/>
        <v>1.6462585034013606</v>
      </c>
      <c r="M27" s="138">
        <f>IFERROR(F27/I27-1,"n/a")</f>
        <v>37.9</v>
      </c>
      <c r="N27" s="139">
        <f t="shared" si="1"/>
        <v>0.45149253731343286</v>
      </c>
      <c r="O27" s="137">
        <f t="shared" ref="O27:S28" si="3">O13+O16+O19+O22+O25</f>
        <v>3119</v>
      </c>
      <c r="P27" s="137">
        <f t="shared" si="3"/>
        <v>2576</v>
      </c>
      <c r="Q27" s="137">
        <f t="shared" si="3"/>
        <v>375</v>
      </c>
      <c r="R27" s="137">
        <f t="shared" si="3"/>
        <v>785</v>
      </c>
      <c r="S27" s="137">
        <f t="shared" si="3"/>
        <v>2568</v>
      </c>
      <c r="T27" s="138">
        <f>IFERROR(O27/P27-1,"n/a")</f>
        <v>0.21079192546583858</v>
      </c>
      <c r="U27" s="138">
        <f>IFERROR(O27/Q27-1,"n/a")</f>
        <v>7.3173333333333339</v>
      </c>
      <c r="V27" s="138">
        <f>IFERROR(O27/R27-1,"n/a")</f>
        <v>2.9732484076433119</v>
      </c>
      <c r="W27" s="139">
        <f>IFERROR(O27/S27-1,"n/a")</f>
        <v>0.21456386292834884</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1100804</v>
      </c>
      <c r="G28" s="141">
        <f t="shared" si="2"/>
        <v>838052</v>
      </c>
      <c r="H28" s="141">
        <f t="shared" si="2"/>
        <v>240604</v>
      </c>
      <c r="I28" s="141">
        <f t="shared" si="2"/>
        <v>6072</v>
      </c>
      <c r="J28" s="141">
        <f t="shared" si="2"/>
        <v>785421</v>
      </c>
      <c r="K28" s="142">
        <f>IFERROR(F28/G28-1,"n/a")</f>
        <v>0.31352708423820963</v>
      </c>
      <c r="L28" s="142">
        <f t="shared" si="0"/>
        <v>3.5751691576199898</v>
      </c>
      <c r="M28" s="142">
        <f>IFERROR(F28/I28-1,"n/a")</f>
        <v>180.29183135704875</v>
      </c>
      <c r="N28" s="143">
        <f t="shared" si="1"/>
        <v>0.40154643178626492</v>
      </c>
      <c r="O28" s="141">
        <f t="shared" si="3"/>
        <v>9202054</v>
      </c>
      <c r="P28" s="141">
        <f t="shared" si="3"/>
        <v>5153216</v>
      </c>
      <c r="Q28" s="141">
        <f t="shared" si="3"/>
        <v>568611</v>
      </c>
      <c r="R28" s="141">
        <f t="shared" si="3"/>
        <v>1698631</v>
      </c>
      <c r="S28" s="141">
        <f t="shared" si="3"/>
        <v>7494720</v>
      </c>
      <c r="T28" s="142">
        <f>IFERROR(O28/P28-1,"n/a")</f>
        <v>0.78569149827990903</v>
      </c>
      <c r="U28" s="142">
        <f>IFERROR(O28/Q28-1,"n/a")</f>
        <v>15.18339075396009</v>
      </c>
      <c r="V28" s="142">
        <f>IFERROR(O28/R28-1,"n/a")</f>
        <v>4.4173354895795498</v>
      </c>
      <c r="W28" s="143">
        <f>IFERROR(O28/S28-1,"n/a")</f>
        <v>0.22780490798855735</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B2" sqref="B2:F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45184</v>
      </c>
      <c r="AB3" s="166"/>
      <c r="AC3" s="10"/>
    </row>
    <row r="4" spans="1:29" ht="16.2">
      <c r="A4" s="10"/>
      <c r="B4" s="167" t="s">
        <v>11</v>
      </c>
      <c r="C4" s="168"/>
      <c r="D4" s="165"/>
      <c r="E4" s="169" t="s">
        <v>96</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4" t="s">
        <v>65</v>
      </c>
      <c r="G9" s="235"/>
      <c r="H9" s="235"/>
      <c r="I9" s="235"/>
      <c r="J9" s="235"/>
      <c r="K9" s="235"/>
      <c r="L9" s="235"/>
      <c r="M9" s="235"/>
      <c r="N9" s="236"/>
      <c r="O9" s="237" t="s">
        <v>66</v>
      </c>
      <c r="P9" s="235"/>
      <c r="Q9" s="235"/>
      <c r="R9" s="235"/>
      <c r="S9" s="235"/>
      <c r="T9" s="235"/>
      <c r="U9" s="235"/>
      <c r="V9" s="235"/>
      <c r="W9" s="236"/>
      <c r="X9" s="237" t="s">
        <v>25</v>
      </c>
      <c r="Y9" s="235"/>
      <c r="Z9" s="235"/>
      <c r="AA9" s="238"/>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99</v>
      </c>
      <c r="G13" s="130">
        <v>81</v>
      </c>
      <c r="H13" s="130">
        <v>51</v>
      </c>
      <c r="I13" s="130">
        <v>0</v>
      </c>
      <c r="J13" s="130">
        <v>97</v>
      </c>
      <c r="K13" s="71">
        <f>IFERROR(F13/G13-1,"n/a")</f>
        <v>0.22222222222222232</v>
      </c>
      <c r="L13" s="71">
        <f t="shared" ref="L13:L28" si="0">IFERROR(F13/H13-1,"n/a")</f>
        <v>0.94117647058823528</v>
      </c>
      <c r="M13" s="71" t="str">
        <f>IFERROR(F13/I13-1,"n/a")</f>
        <v>n/a</v>
      </c>
      <c r="N13" s="131">
        <f>IFERROR(F13/J13-1,"n/a")</f>
        <v>2.0618556701030855E-2</v>
      </c>
      <c r="O13" s="75">
        <v>1057</v>
      </c>
      <c r="P13" s="75">
        <v>997</v>
      </c>
      <c r="Q13" s="75">
        <v>79</v>
      </c>
      <c r="R13" s="75">
        <v>551</v>
      </c>
      <c r="S13" s="75">
        <v>1023</v>
      </c>
      <c r="T13" s="71">
        <f>IFERROR(O13/P13-1,"n/a")</f>
        <v>6.0180541624874628E-2</v>
      </c>
      <c r="U13" s="71">
        <f>IFERROR(O13/Q13-1,"n/a")</f>
        <v>12.379746835443038</v>
      </c>
      <c r="V13" s="71">
        <f>IFERROR(O13/R13-1,"n/a")</f>
        <v>0.91833030852994546</v>
      </c>
      <c r="W13" s="131">
        <f>IFERROR(O13/S13-1,"n/a")</f>
        <v>3.3235581622678367E-2</v>
      </c>
      <c r="X13" s="75">
        <v>1486</v>
      </c>
      <c r="Y13" s="75">
        <v>522</v>
      </c>
      <c r="Z13" s="75">
        <v>551</v>
      </c>
      <c r="AA13" s="231">
        <v>1591</v>
      </c>
      <c r="AB13" s="224"/>
      <c r="AC13" s="224"/>
    </row>
    <row r="14" spans="1:29" s="225" customFormat="1" ht="10.8">
      <c r="A14" s="224"/>
      <c r="B14" s="229"/>
      <c r="C14" s="190"/>
      <c r="D14" s="168" t="s">
        <v>20</v>
      </c>
      <c r="E14" s="189"/>
      <c r="F14" s="130">
        <v>375428</v>
      </c>
      <c r="G14" s="130">
        <v>278520</v>
      </c>
      <c r="H14" s="130">
        <v>66591</v>
      </c>
      <c r="I14" s="130">
        <v>0</v>
      </c>
      <c r="J14" s="130">
        <v>325246</v>
      </c>
      <c r="K14" s="71">
        <f>IFERROR(F14/G14-1,"n/a")</f>
        <v>0.34793910670687911</v>
      </c>
      <c r="L14" s="71">
        <f t="shared" si="0"/>
        <v>4.6378189244792836</v>
      </c>
      <c r="M14" s="71" t="str">
        <f>IFERROR(F14/I14-1,"n/a")</f>
        <v>n/a</v>
      </c>
      <c r="N14" s="131">
        <f>IFERROR(F14/J14-1,"n/a")</f>
        <v>0.15428936866248932</v>
      </c>
      <c r="O14" s="75">
        <v>3472894</v>
      </c>
      <c r="P14" s="75">
        <v>2098024</v>
      </c>
      <c r="Q14" s="75">
        <v>97505</v>
      </c>
      <c r="R14" s="75">
        <v>1092884</v>
      </c>
      <c r="S14" s="75">
        <v>3108965</v>
      </c>
      <c r="T14" s="71">
        <f>IFERROR(O14/P14-1,"n/a")</f>
        <v>0.65531662173549976</v>
      </c>
      <c r="U14" s="71">
        <f>IFERROR(O14/Q14-1,"n/a")</f>
        <v>34.617599097482177</v>
      </c>
      <c r="V14" s="71">
        <f>IFERROR(O14/R14-1,"n/a")</f>
        <v>2.177733409950187</v>
      </c>
      <c r="W14" s="131">
        <f>IFERROR(O14/S14-1,"n/a")</f>
        <v>0.1170579276382977</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71</v>
      </c>
      <c r="G16" s="130">
        <v>63</v>
      </c>
      <c r="H16" s="130">
        <v>29</v>
      </c>
      <c r="I16" s="130">
        <v>2</v>
      </c>
      <c r="J16" s="130">
        <v>58</v>
      </c>
      <c r="K16" s="71">
        <f>IFERROR(F16/G16-1,"n/a")</f>
        <v>0.12698412698412698</v>
      </c>
      <c r="L16" s="71">
        <f t="shared" si="0"/>
        <v>1.4482758620689653</v>
      </c>
      <c r="M16" s="71">
        <f>IFERROR(F16/I16-1,"n/a")</f>
        <v>34.5</v>
      </c>
      <c r="N16" s="131">
        <f>IFERROR(F16/J16-1,"n/a")</f>
        <v>0.22413793103448265</v>
      </c>
      <c r="O16" s="75">
        <v>357</v>
      </c>
      <c r="P16" s="75">
        <v>358</v>
      </c>
      <c r="Q16" s="75">
        <v>102</v>
      </c>
      <c r="R16" s="75">
        <v>12</v>
      </c>
      <c r="S16" s="75">
        <v>333</v>
      </c>
      <c r="T16" s="71">
        <f>IFERROR(O16/P16-1,"n/a")</f>
        <v>-2.7932960893854997E-3</v>
      </c>
      <c r="U16" s="71">
        <f>IFERROR(O16/Q16-1,"n/a")</f>
        <v>2.5</v>
      </c>
      <c r="V16" s="71">
        <f>IFERROR(O16/R16-1,"n/a")</f>
        <v>28.75</v>
      </c>
      <c r="W16" s="131">
        <f>IFERROR(O16/S16-1,"n/a")</f>
        <v>7.2072072072072002E-2</v>
      </c>
      <c r="X16" s="75">
        <v>572</v>
      </c>
      <c r="Y16" s="75">
        <v>202</v>
      </c>
      <c r="Z16" s="75">
        <v>54</v>
      </c>
      <c r="AA16" s="231">
        <v>586</v>
      </c>
      <c r="AB16" s="224"/>
      <c r="AC16" s="224"/>
    </row>
    <row r="17" spans="1:29" s="225" customFormat="1" ht="10.8">
      <c r="A17" s="224"/>
      <c r="B17" s="229"/>
      <c r="C17" s="190"/>
      <c r="D17" s="168" t="s">
        <v>20</v>
      </c>
      <c r="E17" s="189"/>
      <c r="F17" s="130">
        <v>262517</v>
      </c>
      <c r="G17" s="130">
        <v>183659</v>
      </c>
      <c r="H17" s="130">
        <v>48391</v>
      </c>
      <c r="I17" s="130">
        <v>2541</v>
      </c>
      <c r="J17" s="130">
        <v>180130</v>
      </c>
      <c r="K17" s="71">
        <f>IFERROR(F17/G17-1,"n/a")</f>
        <v>0.42937182495821058</v>
      </c>
      <c r="L17" s="71">
        <f t="shared" si="0"/>
        <v>4.4249137236262941</v>
      </c>
      <c r="M17" s="71">
        <f>IFERROR(F17/I17-1,"n/a")</f>
        <v>102.3124754033845</v>
      </c>
      <c r="N17" s="131">
        <f>IFERROR(F17/J17-1,"n/a")</f>
        <v>0.45737522900127692</v>
      </c>
      <c r="O17" s="75">
        <v>1108524</v>
      </c>
      <c r="P17" s="75">
        <v>578303</v>
      </c>
      <c r="Q17" s="75">
        <v>151020</v>
      </c>
      <c r="R17" s="75">
        <v>43654</v>
      </c>
      <c r="S17" s="75">
        <v>912754</v>
      </c>
      <c r="T17" s="71">
        <f>IFERROR(O17/P17-1,"n/a")</f>
        <v>0.91685673427251801</v>
      </c>
      <c r="U17" s="71">
        <f>IFERROR(O17/Q17-1,"n/a")</f>
        <v>6.3402463249900674</v>
      </c>
      <c r="V17" s="71">
        <f>IFERROR(O17/R17-1,"n/a")</f>
        <v>24.393411829385624</v>
      </c>
      <c r="W17" s="131">
        <f>IFERROR(O17/S17-1,"n/a")</f>
        <v>0.21448276315414661</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95</v>
      </c>
      <c r="G19" s="130">
        <v>104</v>
      </c>
      <c r="H19" s="130">
        <v>3</v>
      </c>
      <c r="I19" s="130">
        <v>2</v>
      </c>
      <c r="J19" s="130">
        <v>43</v>
      </c>
      <c r="K19" s="71">
        <f>IFERROR(F19/G19-1,"n/a")</f>
        <v>-8.6538461538461564E-2</v>
      </c>
      <c r="L19" s="71">
        <f t="shared" si="0"/>
        <v>30.666666666666668</v>
      </c>
      <c r="M19" s="71">
        <f>IFERROR(F19/I19-1,"n/a")</f>
        <v>46.5</v>
      </c>
      <c r="N19" s="131">
        <f>IFERROR(F19/J19-1,"n/a")</f>
        <v>1.2093023255813953</v>
      </c>
      <c r="O19" s="75">
        <v>444</v>
      </c>
      <c r="P19" s="75">
        <v>421</v>
      </c>
      <c r="Q19" s="75">
        <v>9</v>
      </c>
      <c r="R19" s="75">
        <v>7</v>
      </c>
      <c r="S19" s="75">
        <v>199</v>
      </c>
      <c r="T19" s="71">
        <f>IFERROR(O19/P19-1,"n/a")</f>
        <v>5.4631828978622288E-2</v>
      </c>
      <c r="U19" s="71">
        <f>IFERROR(O19/Q19-1,"n/a")</f>
        <v>48.333333333333336</v>
      </c>
      <c r="V19" s="71">
        <f>IFERROR(O19/R19-1,"n/a")</f>
        <v>62.428571428571431</v>
      </c>
      <c r="W19" s="131">
        <f>IFERROR(O19/S19-1,"n/a")</f>
        <v>1.2311557788944723</v>
      </c>
      <c r="X19" s="75">
        <v>658</v>
      </c>
      <c r="Y19" s="75">
        <v>47</v>
      </c>
      <c r="Z19" s="75">
        <v>9</v>
      </c>
      <c r="AA19" s="231">
        <v>290</v>
      </c>
      <c r="AB19" s="224"/>
      <c r="AC19" s="224"/>
    </row>
    <row r="20" spans="1:29" s="225" customFormat="1" ht="10.8">
      <c r="A20" s="224"/>
      <c r="B20" s="229"/>
      <c r="C20" s="190"/>
      <c r="D20" s="168" t="s">
        <v>20</v>
      </c>
      <c r="E20" s="189"/>
      <c r="F20" s="130">
        <v>234330</v>
      </c>
      <c r="G20" s="130">
        <v>185619</v>
      </c>
      <c r="H20" s="130">
        <v>850</v>
      </c>
      <c r="I20" s="130">
        <v>0</v>
      </c>
      <c r="J20" s="130">
        <v>126823</v>
      </c>
      <c r="K20" s="71">
        <f>IFERROR(F20/G20-1,"n/a")</f>
        <v>0.26242464402889798</v>
      </c>
      <c r="L20" s="71">
        <f t="shared" si="0"/>
        <v>274.68235294117648</v>
      </c>
      <c r="M20" s="71" t="str">
        <f>IFERROR(F20/I20-1,"n/a")</f>
        <v>n/a</v>
      </c>
      <c r="N20" s="131">
        <f t="shared" ref="N20:N28" si="1">IFERROR(F20/J20-1,"n/a")</f>
        <v>0.847693241762141</v>
      </c>
      <c r="O20" s="75">
        <v>831991</v>
      </c>
      <c r="P20" s="75">
        <v>566643</v>
      </c>
      <c r="Q20" s="75">
        <v>1318</v>
      </c>
      <c r="R20" s="75">
        <v>10047</v>
      </c>
      <c r="S20" s="75">
        <v>411209</v>
      </c>
      <c r="T20" s="71">
        <f>IFERROR(O20/P20-1,"n/a")</f>
        <v>0.46828073407771731</v>
      </c>
      <c r="U20" s="71">
        <f>IFERROR(O20/Q20-1,"n/a")</f>
        <v>630.25265553869497</v>
      </c>
      <c r="V20" s="71">
        <f>IFERROR(O20/R20-1,"n/a")</f>
        <v>81.809893500547432</v>
      </c>
      <c r="W20" s="131">
        <f>IFERROR(O20/S20-1,"n/a")</f>
        <v>1.0232801324873728</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80</v>
      </c>
      <c r="G22" s="130">
        <v>60</v>
      </c>
      <c r="H22" s="130">
        <v>24</v>
      </c>
      <c r="I22" s="130">
        <v>0</v>
      </c>
      <c r="J22" s="130">
        <v>69</v>
      </c>
      <c r="K22" s="71">
        <f>IFERROR(F22/G22-1,"n/a")</f>
        <v>0.33333333333333326</v>
      </c>
      <c r="L22" s="71">
        <f t="shared" si="0"/>
        <v>2.3333333333333335</v>
      </c>
      <c r="M22" s="71" t="str">
        <f>IFERROR(F22/I22-1,"n/a")</f>
        <v>n/a</v>
      </c>
      <c r="N22" s="131">
        <f t="shared" si="1"/>
        <v>0.15942028985507251</v>
      </c>
      <c r="O22" s="75">
        <v>857</v>
      </c>
      <c r="P22" s="75">
        <v>459</v>
      </c>
      <c r="Q22" s="75">
        <v>38</v>
      </c>
      <c r="R22" s="75">
        <v>205</v>
      </c>
      <c r="S22" s="75">
        <v>733</v>
      </c>
      <c r="T22" s="71">
        <f>IFERROR(O22/P22-1,"n/a")</f>
        <v>0.86710239651416132</v>
      </c>
      <c r="U22" s="71">
        <f>IFERROR(O22/Q22-1,"n/a")</f>
        <v>21.55263157894737</v>
      </c>
      <c r="V22" s="71">
        <f>IFERROR(O22/R22-1,"n/a")</f>
        <v>3.1804878048780489</v>
      </c>
      <c r="W22" s="131">
        <f>IFERROR(O22/S22-1,"n/a")</f>
        <v>0.16916780354706695</v>
      </c>
      <c r="X22" s="75">
        <v>895</v>
      </c>
      <c r="Y22" s="75">
        <v>283</v>
      </c>
      <c r="Z22" s="75">
        <v>43</v>
      </c>
      <c r="AA22" s="231">
        <v>827</v>
      </c>
      <c r="AB22" s="224"/>
      <c r="AC22" s="224"/>
    </row>
    <row r="23" spans="1:29" s="225" customFormat="1" ht="10.8">
      <c r="A23" s="224"/>
      <c r="B23" s="229"/>
      <c r="C23" s="190"/>
      <c r="D23" s="168" t="s">
        <v>20</v>
      </c>
      <c r="E23" s="189"/>
      <c r="F23" s="130">
        <v>371804</v>
      </c>
      <c r="G23" s="130">
        <v>239102</v>
      </c>
      <c r="H23" s="130">
        <v>49688</v>
      </c>
      <c r="I23" s="130">
        <v>0</v>
      </c>
      <c r="J23" s="130">
        <v>291759</v>
      </c>
      <c r="K23" s="71">
        <f>IFERROR(F23/G23-1,"n/a")</f>
        <v>0.5550016311030439</v>
      </c>
      <c r="L23" s="71">
        <f t="shared" si="0"/>
        <v>6.4827725004025121</v>
      </c>
      <c r="M23" s="71" t="str">
        <f>IFERROR(F23/I23-1,"n/a")</f>
        <v>n/a</v>
      </c>
      <c r="N23" s="131">
        <f t="shared" si="1"/>
        <v>0.27435314763212104</v>
      </c>
      <c r="O23" s="75">
        <v>2661447</v>
      </c>
      <c r="P23" s="75">
        <v>1061181</v>
      </c>
      <c r="Q23" s="75">
        <v>78164</v>
      </c>
      <c r="R23" s="75">
        <v>545974</v>
      </c>
      <c r="S23" s="75">
        <v>2261323</v>
      </c>
      <c r="T23" s="71">
        <f>IFERROR(O23/P23-1,"n/a")</f>
        <v>1.5080047607335603</v>
      </c>
      <c r="U23" s="71">
        <f>IFERROR(O23/Q23-1,"n/a")</f>
        <v>33.049524077580472</v>
      </c>
      <c r="V23" s="71">
        <f>IFERROR(O23/R23-1,"n/a")</f>
        <v>3.8746771824299326</v>
      </c>
      <c r="W23" s="131">
        <f>IFERROR(O23/S23-1,"n/a")</f>
        <v>0.17694243591030556</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4</v>
      </c>
      <c r="G25" s="130">
        <v>2</v>
      </c>
      <c r="H25" s="130">
        <v>0</v>
      </c>
      <c r="I25" s="130">
        <v>0</v>
      </c>
      <c r="J25" s="130">
        <v>1</v>
      </c>
      <c r="K25" s="71">
        <f>IFERROR(F25/G25-1,"n/a")</f>
        <v>1</v>
      </c>
      <c r="L25" s="71" t="str">
        <f t="shared" si="0"/>
        <v>n/a</v>
      </c>
      <c r="M25" s="71" t="str">
        <f>IFERROR(F25/I25-1,"n/a")</f>
        <v>n/a</v>
      </c>
      <c r="N25" s="131">
        <f t="shared" si="1"/>
        <v>3</v>
      </c>
      <c r="O25" s="75">
        <v>15</v>
      </c>
      <c r="P25" s="75">
        <v>7</v>
      </c>
      <c r="Q25" s="75">
        <v>0</v>
      </c>
      <c r="R25" s="75">
        <v>0</v>
      </c>
      <c r="S25" s="75">
        <v>12</v>
      </c>
      <c r="T25" s="71">
        <f>IFERROR(O25/P25-1,"n/a")</f>
        <v>1.1428571428571428</v>
      </c>
      <c r="U25" s="71" t="str">
        <f>IFERROR(O25/Q25-1,"n/a")</f>
        <v>n/a</v>
      </c>
      <c r="V25" s="71" t="str">
        <f>IFERROR(O25/R25-1,"n/a")</f>
        <v>n/a</v>
      </c>
      <c r="W25" s="131">
        <f>IFERROR(O25/S25-1,"n/a")</f>
        <v>0.25</v>
      </c>
      <c r="X25" s="75">
        <v>9</v>
      </c>
      <c r="Y25" s="75">
        <v>0</v>
      </c>
      <c r="Z25" s="75">
        <v>0</v>
      </c>
      <c r="AA25" s="231">
        <v>16</v>
      </c>
      <c r="AB25" s="224"/>
      <c r="AC25" s="224"/>
    </row>
    <row r="26" spans="1:29" s="225" customFormat="1" ht="10.8">
      <c r="A26" s="224"/>
      <c r="B26" s="229"/>
      <c r="C26" s="190"/>
      <c r="D26" s="168" t="s">
        <v>20</v>
      </c>
      <c r="E26" s="189"/>
      <c r="F26" s="130">
        <v>6619</v>
      </c>
      <c r="G26" s="130">
        <v>2336</v>
      </c>
      <c r="H26" s="130">
        <v>0</v>
      </c>
      <c r="I26" s="130">
        <v>0</v>
      </c>
      <c r="J26" s="130">
        <v>1298</v>
      </c>
      <c r="K26" s="71">
        <f>IFERROR(F26/G26-1,"n/a")</f>
        <v>1.8334760273972601</v>
      </c>
      <c r="L26" s="71" t="str">
        <f t="shared" si="0"/>
        <v>n/a</v>
      </c>
      <c r="M26" s="71" t="str">
        <f>IFERROR(F26/I26-1,"n/a")</f>
        <v>n/a</v>
      </c>
      <c r="N26" s="131">
        <f t="shared" si="1"/>
        <v>4.0993836671802777</v>
      </c>
      <c r="O26" s="75">
        <v>26394</v>
      </c>
      <c r="P26" s="75">
        <v>11013</v>
      </c>
      <c r="Q26" s="75">
        <v>0</v>
      </c>
      <c r="R26" s="75">
        <v>0</v>
      </c>
      <c r="S26" s="75">
        <v>15048</v>
      </c>
      <c r="T26" s="71">
        <f>IFERROR(O26/P26-1,"n/a")</f>
        <v>1.3966221737946065</v>
      </c>
      <c r="U26" s="71" t="str">
        <f>IFERROR(O26/Q26-1,"n/a")</f>
        <v>n/a</v>
      </c>
      <c r="V26" s="71" t="str">
        <f>IFERROR(O26/R26-1,"n/a")</f>
        <v>n/a</v>
      </c>
      <c r="W26" s="131">
        <f>IFERROR(O26/S26-1,"n/a")</f>
        <v>0.75398724082934598</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349</v>
      </c>
      <c r="G27" s="137">
        <f t="shared" si="2"/>
        <v>310</v>
      </c>
      <c r="H27" s="137">
        <f t="shared" si="2"/>
        <v>107</v>
      </c>
      <c r="I27" s="137">
        <f t="shared" si="2"/>
        <v>4</v>
      </c>
      <c r="J27" s="137">
        <f t="shared" si="2"/>
        <v>268</v>
      </c>
      <c r="K27" s="138">
        <f>IFERROR(F27/G27-1,"n/a")</f>
        <v>0.12580645161290316</v>
      </c>
      <c r="L27" s="138">
        <f t="shared" si="0"/>
        <v>2.2616822429906542</v>
      </c>
      <c r="M27" s="138">
        <f>IFERROR(F27/I27-1,"n/a")</f>
        <v>86.25</v>
      </c>
      <c r="N27" s="139">
        <f t="shared" si="1"/>
        <v>0.30223880597014929</v>
      </c>
      <c r="O27" s="137">
        <f t="shared" ref="O27:S28" si="3">O13+O16+O19+O22+O25</f>
        <v>2730</v>
      </c>
      <c r="P27" s="137">
        <f t="shared" si="3"/>
        <v>2242</v>
      </c>
      <c r="Q27" s="137">
        <f t="shared" si="3"/>
        <v>228</v>
      </c>
      <c r="R27" s="137">
        <f t="shared" si="3"/>
        <v>775</v>
      </c>
      <c r="S27" s="137">
        <f t="shared" si="3"/>
        <v>2300</v>
      </c>
      <c r="T27" s="138">
        <f>IFERROR(O27/P27-1,"n/a")</f>
        <v>0.21766280107047287</v>
      </c>
      <c r="U27" s="138">
        <f>IFERROR(O27/Q27-1,"n/a")</f>
        <v>10.973684210526315</v>
      </c>
      <c r="V27" s="138">
        <f>IFERROR(O27/R27-1,"n/a")</f>
        <v>2.5225806451612902</v>
      </c>
      <c r="W27" s="139">
        <f>IFERROR(O27/S27-1,"n/a")</f>
        <v>0.18695652173913047</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1250698</v>
      </c>
      <c r="G28" s="141">
        <f t="shared" si="2"/>
        <v>889236</v>
      </c>
      <c r="H28" s="141">
        <f t="shared" si="2"/>
        <v>165520</v>
      </c>
      <c r="I28" s="141">
        <f t="shared" si="2"/>
        <v>2541</v>
      </c>
      <c r="J28" s="141">
        <f t="shared" si="2"/>
        <v>925256</v>
      </c>
      <c r="K28" s="142">
        <f>IFERROR(F28/G28-1,"n/a")</f>
        <v>0.40648601721027933</v>
      </c>
      <c r="L28" s="142">
        <f t="shared" si="0"/>
        <v>6.5561744804253266</v>
      </c>
      <c r="M28" s="142">
        <f>IFERROR(F28/I28-1,"n/a")</f>
        <v>491.20700511609601</v>
      </c>
      <c r="N28" s="143">
        <f t="shared" si="1"/>
        <v>0.35173184502451216</v>
      </c>
      <c r="O28" s="141">
        <f t="shared" si="3"/>
        <v>8101250</v>
      </c>
      <c r="P28" s="141">
        <f t="shared" si="3"/>
        <v>4315164</v>
      </c>
      <c r="Q28" s="141">
        <f t="shared" si="3"/>
        <v>328007</v>
      </c>
      <c r="R28" s="141">
        <f t="shared" si="3"/>
        <v>1692559</v>
      </c>
      <c r="S28" s="141">
        <f t="shared" si="3"/>
        <v>6709299</v>
      </c>
      <c r="T28" s="142">
        <f>IFERROR(O28/P28-1,"n/a")</f>
        <v>0.87739098676203264</v>
      </c>
      <c r="U28" s="142">
        <f>IFERROR(O28/Q28-1,"n/a")</f>
        <v>23.698405826704917</v>
      </c>
      <c r="V28" s="142">
        <f>IFERROR(O28/R28-1,"n/a")</f>
        <v>3.7863914935904743</v>
      </c>
      <c r="W28" s="143">
        <f>IFERROR(O28/S28-1,"n/a")</f>
        <v>0.20746593645625278</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0" zoomScaleNormal="80" workbookViewId="0">
      <selection sqref="A1:G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95</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5" t="s">
        <v>62</v>
      </c>
      <c r="G9" s="235"/>
      <c r="H9" s="235"/>
      <c r="I9" s="235"/>
      <c r="J9" s="235"/>
      <c r="K9" s="235"/>
      <c r="L9" s="235"/>
      <c r="M9" s="235"/>
      <c r="N9" s="236"/>
      <c r="O9" s="237" t="s">
        <v>63</v>
      </c>
      <c r="P9" s="235"/>
      <c r="Q9" s="235"/>
      <c r="R9" s="235"/>
      <c r="S9" s="235"/>
      <c r="T9" s="235"/>
      <c r="U9" s="235"/>
      <c r="V9" s="235"/>
      <c r="W9" s="236"/>
      <c r="X9" s="237" t="s">
        <v>25</v>
      </c>
      <c r="Y9" s="235"/>
      <c r="Z9" s="235"/>
      <c r="AA9" s="238"/>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105</v>
      </c>
      <c r="G13" s="130">
        <v>84</v>
      </c>
      <c r="H13" s="130">
        <v>28</v>
      </c>
      <c r="I13" s="130">
        <v>0</v>
      </c>
      <c r="J13" s="130">
        <v>101</v>
      </c>
      <c r="K13" s="71">
        <v>0.25</v>
      </c>
      <c r="L13" s="71">
        <v>2.75</v>
      </c>
      <c r="M13" s="71" t="s">
        <v>48</v>
      </c>
      <c r="N13" s="131">
        <v>3.9603960396039639E-2</v>
      </c>
      <c r="O13" s="75">
        <v>958</v>
      </c>
      <c r="P13" s="75">
        <v>916</v>
      </c>
      <c r="Q13" s="75">
        <v>28</v>
      </c>
      <c r="R13" s="75">
        <v>551</v>
      </c>
      <c r="S13" s="75">
        <v>926</v>
      </c>
      <c r="T13" s="71">
        <v>4.5851528384279527E-2</v>
      </c>
      <c r="U13" s="71">
        <v>33.214285714285715</v>
      </c>
      <c r="V13" s="71">
        <v>0.73865698729582574</v>
      </c>
      <c r="W13" s="131">
        <v>3.4557235421166288E-2</v>
      </c>
      <c r="X13" s="75">
        <v>1486</v>
      </c>
      <c r="Y13" s="75">
        <v>522</v>
      </c>
      <c r="Z13" s="191">
        <v>551</v>
      </c>
      <c r="AA13" s="192">
        <v>1591</v>
      </c>
      <c r="AB13" s="224"/>
      <c r="AC13" s="224"/>
    </row>
    <row r="14" spans="1:29" s="225" customFormat="1" ht="10.8">
      <c r="A14" s="224"/>
      <c r="B14" s="229"/>
      <c r="C14" s="190"/>
      <c r="D14" s="168" t="s">
        <v>20</v>
      </c>
      <c r="E14" s="189"/>
      <c r="F14" s="136">
        <v>396404</v>
      </c>
      <c r="G14" s="130">
        <v>292122</v>
      </c>
      <c r="H14" s="130">
        <v>30914</v>
      </c>
      <c r="I14" s="130">
        <v>0</v>
      </c>
      <c r="J14" s="130">
        <v>332464</v>
      </c>
      <c r="K14" s="71">
        <v>0.35698098739567707</v>
      </c>
      <c r="L14" s="71">
        <v>11.822798731966099</v>
      </c>
      <c r="M14" s="71" t="s">
        <v>48</v>
      </c>
      <c r="N14" s="131">
        <v>0.19232157466673083</v>
      </c>
      <c r="O14" s="75">
        <v>3097466</v>
      </c>
      <c r="P14" s="75">
        <v>1819504</v>
      </c>
      <c r="Q14" s="75">
        <v>30914</v>
      </c>
      <c r="R14" s="75">
        <v>1092884</v>
      </c>
      <c r="S14" s="75">
        <v>2783719</v>
      </c>
      <c r="T14" s="71">
        <v>0.70236833774479202</v>
      </c>
      <c r="U14" s="71">
        <v>99.196221776541378</v>
      </c>
      <c r="V14" s="71">
        <v>1.8342129631324093</v>
      </c>
      <c r="W14" s="131">
        <v>0.11270785592942389</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70</v>
      </c>
      <c r="G16" s="130">
        <v>61</v>
      </c>
      <c r="H16" s="130">
        <v>22</v>
      </c>
      <c r="I16" s="130">
        <v>0</v>
      </c>
      <c r="J16" s="130">
        <v>59</v>
      </c>
      <c r="K16" s="71">
        <v>0.14754098360655732</v>
      </c>
      <c r="L16" s="71">
        <v>2.1818181818181817</v>
      </c>
      <c r="M16" s="71" t="s">
        <v>48</v>
      </c>
      <c r="N16" s="131">
        <v>0.18644067796610164</v>
      </c>
      <c r="O16" s="75">
        <v>286</v>
      </c>
      <c r="P16" s="75">
        <v>295</v>
      </c>
      <c r="Q16" s="75">
        <v>73</v>
      </c>
      <c r="R16" s="75">
        <v>10</v>
      </c>
      <c r="S16" s="75">
        <v>275</v>
      </c>
      <c r="T16" s="71">
        <v>-3.050847457627115E-2</v>
      </c>
      <c r="U16" s="71">
        <v>2.9178082191780823</v>
      </c>
      <c r="V16" s="71">
        <v>27.6</v>
      </c>
      <c r="W16" s="131">
        <v>4.0000000000000036E-2</v>
      </c>
      <c r="X16" s="75">
        <v>572</v>
      </c>
      <c r="Y16" s="75">
        <v>202</v>
      </c>
      <c r="Z16" s="191">
        <v>54</v>
      </c>
      <c r="AA16" s="192">
        <v>586</v>
      </c>
      <c r="AB16" s="224"/>
      <c r="AC16" s="224"/>
    </row>
    <row r="17" spans="1:29" s="225" customFormat="1" ht="10.8">
      <c r="A17" s="224"/>
      <c r="B17" s="229"/>
      <c r="C17" s="190"/>
      <c r="D17" s="168" t="s">
        <v>20</v>
      </c>
      <c r="E17" s="189"/>
      <c r="F17" s="134">
        <v>269629</v>
      </c>
      <c r="G17" s="130">
        <v>133693</v>
      </c>
      <c r="H17" s="130">
        <v>37562</v>
      </c>
      <c r="I17" s="130">
        <v>0</v>
      </c>
      <c r="J17" s="130">
        <v>174121</v>
      </c>
      <c r="K17" s="71">
        <v>1.0167772433859663</v>
      </c>
      <c r="L17" s="71">
        <v>6.1782386454395404</v>
      </c>
      <c r="M17" s="71" t="s">
        <v>48</v>
      </c>
      <c r="N17" s="131">
        <v>0.54851511305356615</v>
      </c>
      <c r="O17" s="75">
        <v>846007</v>
      </c>
      <c r="P17" s="75">
        <v>394644</v>
      </c>
      <c r="Q17" s="75">
        <v>102629</v>
      </c>
      <c r="R17" s="75">
        <v>41113</v>
      </c>
      <c r="S17" s="75">
        <v>732624</v>
      </c>
      <c r="T17" s="71">
        <v>1.1437219367328528</v>
      </c>
      <c r="U17" s="71">
        <v>7.2433522688518845</v>
      </c>
      <c r="V17" s="71">
        <v>19.57760319120473</v>
      </c>
      <c r="W17" s="131">
        <v>0.15476287973093972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93</v>
      </c>
      <c r="G19" s="130">
        <v>88</v>
      </c>
      <c r="H19" s="130">
        <v>3</v>
      </c>
      <c r="I19" s="130">
        <v>2</v>
      </c>
      <c r="J19" s="130">
        <v>50</v>
      </c>
      <c r="K19" s="71">
        <v>5.6818181818181879E-2</v>
      </c>
      <c r="L19" s="71">
        <v>30</v>
      </c>
      <c r="M19" s="71">
        <v>45.5</v>
      </c>
      <c r="N19" s="131">
        <v>0.8600000000000001</v>
      </c>
      <c r="O19" s="75">
        <v>349</v>
      </c>
      <c r="P19" s="75">
        <v>317</v>
      </c>
      <c r="Q19" s="75">
        <v>6</v>
      </c>
      <c r="R19" s="75">
        <v>5</v>
      </c>
      <c r="S19" s="75">
        <v>156</v>
      </c>
      <c r="T19" s="71">
        <v>0.10094637223974767</v>
      </c>
      <c r="U19" s="71">
        <v>57.166666666666664</v>
      </c>
      <c r="V19" s="71">
        <v>68.8</v>
      </c>
      <c r="W19" s="131">
        <v>1.2371794871794872</v>
      </c>
      <c r="X19" s="75">
        <v>658</v>
      </c>
      <c r="Y19" s="75">
        <v>47</v>
      </c>
      <c r="Z19" s="191">
        <v>9</v>
      </c>
      <c r="AA19" s="192">
        <v>290</v>
      </c>
      <c r="AB19" s="224"/>
      <c r="AC19" s="224"/>
    </row>
    <row r="20" spans="1:29" s="225" customFormat="1" ht="10.8">
      <c r="A20" s="224"/>
      <c r="B20" s="229"/>
      <c r="C20" s="190"/>
      <c r="D20" s="168" t="s">
        <v>20</v>
      </c>
      <c r="E20" s="189"/>
      <c r="F20" s="136">
        <v>203881</v>
      </c>
      <c r="G20" s="130">
        <v>138433</v>
      </c>
      <c r="H20" s="130">
        <v>468</v>
      </c>
      <c r="I20" s="130">
        <v>6081</v>
      </c>
      <c r="J20" s="130">
        <v>97604</v>
      </c>
      <c r="K20" s="71">
        <v>0.47277744468443217</v>
      </c>
      <c r="L20" s="71">
        <v>434.64316239316241</v>
      </c>
      <c r="M20" s="71">
        <v>32.527544811708601</v>
      </c>
      <c r="N20" s="131">
        <v>1.0888590631531496</v>
      </c>
      <c r="O20" s="75">
        <v>597661</v>
      </c>
      <c r="P20" s="75">
        <v>381024</v>
      </c>
      <c r="Q20" s="75">
        <v>468</v>
      </c>
      <c r="R20" s="75">
        <v>10047</v>
      </c>
      <c r="S20" s="75">
        <v>284386</v>
      </c>
      <c r="T20" s="71">
        <v>0.56856523473586962</v>
      </c>
      <c r="U20" s="71">
        <v>1276.0534188034187</v>
      </c>
      <c r="V20" s="71">
        <v>58.48651338708072</v>
      </c>
      <c r="W20" s="131">
        <v>1.1015837629137861</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82</v>
      </c>
      <c r="G22" s="130">
        <v>75</v>
      </c>
      <c r="H22" s="130">
        <v>10</v>
      </c>
      <c r="I22" s="130">
        <v>0</v>
      </c>
      <c r="J22" s="130">
        <v>68</v>
      </c>
      <c r="K22" s="71">
        <v>9.3333333333333268E-2</v>
      </c>
      <c r="L22" s="71">
        <v>7.1999999999999993</v>
      </c>
      <c r="M22" s="71" t="s">
        <v>48</v>
      </c>
      <c r="N22" s="131">
        <v>0.20588235294117641</v>
      </c>
      <c r="O22" s="75">
        <v>777</v>
      </c>
      <c r="P22" s="75">
        <v>399</v>
      </c>
      <c r="Q22" s="75">
        <v>14</v>
      </c>
      <c r="R22" s="75">
        <v>205</v>
      </c>
      <c r="S22" s="75">
        <v>664</v>
      </c>
      <c r="T22" s="71">
        <v>0.94736842105263164</v>
      </c>
      <c r="U22" s="71">
        <v>54.5</v>
      </c>
      <c r="V22" s="71">
        <v>2.7902439024390242</v>
      </c>
      <c r="W22" s="131">
        <v>0.17018072289156616</v>
      </c>
      <c r="X22" s="75">
        <v>895</v>
      </c>
      <c r="Y22" s="75">
        <v>283</v>
      </c>
      <c r="Z22" s="191">
        <v>43</v>
      </c>
      <c r="AA22" s="192">
        <v>827</v>
      </c>
      <c r="AB22" s="224"/>
      <c r="AC22" s="224"/>
    </row>
    <row r="23" spans="1:29" s="225" customFormat="1" ht="10.8">
      <c r="A23" s="224"/>
      <c r="B23" s="229"/>
      <c r="C23" s="190"/>
      <c r="D23" s="168" t="s">
        <v>20</v>
      </c>
      <c r="E23" s="189"/>
      <c r="F23" s="136">
        <v>395689</v>
      </c>
      <c r="G23" s="130">
        <v>287462</v>
      </c>
      <c r="H23" s="130">
        <v>23553</v>
      </c>
      <c r="I23" s="130">
        <v>0</v>
      </c>
      <c r="J23" s="130">
        <v>261197</v>
      </c>
      <c r="K23" s="71">
        <v>0.37649150148541377</v>
      </c>
      <c r="L23" s="71">
        <v>15.799940559589011</v>
      </c>
      <c r="M23" s="71" t="s">
        <v>48</v>
      </c>
      <c r="N23" s="131">
        <v>0.51490637335038314</v>
      </c>
      <c r="O23" s="75">
        <v>2309441</v>
      </c>
      <c r="P23" s="75">
        <v>822079</v>
      </c>
      <c r="Q23" s="75">
        <v>28476</v>
      </c>
      <c r="R23" s="75">
        <v>545974</v>
      </c>
      <c r="S23" s="75">
        <v>1969564</v>
      </c>
      <c r="T23" s="71">
        <v>1.8092689388732714</v>
      </c>
      <c r="U23" s="71">
        <v>80.101313386711624</v>
      </c>
      <c r="V23" s="71">
        <v>3.2299468472857678</v>
      </c>
      <c r="W23" s="131">
        <v>0.17256458789864149</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3</v>
      </c>
      <c r="G25" s="130">
        <v>3</v>
      </c>
      <c r="H25" s="130">
        <v>0</v>
      </c>
      <c r="I25" s="130">
        <v>0</v>
      </c>
      <c r="J25" s="130">
        <v>3</v>
      </c>
      <c r="K25" s="71">
        <v>0</v>
      </c>
      <c r="L25" s="71" t="s">
        <v>48</v>
      </c>
      <c r="M25" s="71" t="s">
        <v>48</v>
      </c>
      <c r="N25" s="131">
        <v>0</v>
      </c>
      <c r="O25" s="75">
        <v>11</v>
      </c>
      <c r="P25" s="75">
        <v>5</v>
      </c>
      <c r="Q25" s="75">
        <v>0</v>
      </c>
      <c r="R25" s="75">
        <v>0</v>
      </c>
      <c r="S25" s="75">
        <v>11</v>
      </c>
      <c r="T25" s="71">
        <v>1.2000000000000002</v>
      </c>
      <c r="U25" s="71" t="s">
        <v>48</v>
      </c>
      <c r="V25" s="71" t="s">
        <v>48</v>
      </c>
      <c r="W25" s="131">
        <v>0</v>
      </c>
      <c r="X25" s="75">
        <v>9</v>
      </c>
      <c r="Y25" s="75">
        <v>0</v>
      </c>
      <c r="Z25" s="75">
        <v>0</v>
      </c>
      <c r="AA25" s="192">
        <v>16</v>
      </c>
      <c r="AB25" s="224"/>
      <c r="AC25" s="224"/>
    </row>
    <row r="26" spans="1:29" s="225" customFormat="1" ht="10.8">
      <c r="A26" s="224"/>
      <c r="B26" s="229"/>
      <c r="C26" s="190"/>
      <c r="D26" s="168" t="s">
        <v>20</v>
      </c>
      <c r="E26" s="189"/>
      <c r="F26" s="130">
        <v>6188</v>
      </c>
      <c r="G26" s="130">
        <v>5526</v>
      </c>
      <c r="H26" s="130">
        <v>0</v>
      </c>
      <c r="I26" s="130">
        <v>0</v>
      </c>
      <c r="J26" s="130">
        <v>3523</v>
      </c>
      <c r="K26" s="71">
        <v>0.1197973217517192</v>
      </c>
      <c r="L26" s="71" t="s">
        <v>48</v>
      </c>
      <c r="M26" s="71" t="s">
        <v>48</v>
      </c>
      <c r="N26" s="131">
        <v>0.75645756457564572</v>
      </c>
      <c r="O26" s="75">
        <v>19775</v>
      </c>
      <c r="P26" s="75">
        <v>8677</v>
      </c>
      <c r="Q26" s="75">
        <v>0</v>
      </c>
      <c r="R26" s="75">
        <v>0</v>
      </c>
      <c r="S26" s="75">
        <v>13750</v>
      </c>
      <c r="T26" s="71">
        <v>1.2790134839230149</v>
      </c>
      <c r="U26" s="71" t="s">
        <v>48</v>
      </c>
      <c r="V26" s="71" t="s">
        <v>48</v>
      </c>
      <c r="W26" s="131">
        <v>0.43818181818181823</v>
      </c>
      <c r="X26" s="75">
        <v>15637</v>
      </c>
      <c r="Y26" s="75">
        <v>0</v>
      </c>
      <c r="Z26" s="75">
        <v>0</v>
      </c>
      <c r="AA26" s="192">
        <v>20248</v>
      </c>
      <c r="AB26" s="224"/>
      <c r="AC26" s="224"/>
    </row>
    <row r="27" spans="1:29" s="225" customFormat="1" ht="11.4" thickBot="1">
      <c r="A27" s="224"/>
      <c r="B27" s="229"/>
      <c r="C27" s="198" t="s">
        <v>16</v>
      </c>
      <c r="D27" s="199"/>
      <c r="E27" s="200"/>
      <c r="F27" s="137">
        <v>353</v>
      </c>
      <c r="G27" s="137">
        <v>311</v>
      </c>
      <c r="H27" s="137">
        <v>63</v>
      </c>
      <c r="I27" s="137">
        <v>2</v>
      </c>
      <c r="J27" s="137">
        <v>281</v>
      </c>
      <c r="K27" s="138">
        <v>0.135048231511254</v>
      </c>
      <c r="L27" s="138">
        <v>4.6031746031746028</v>
      </c>
      <c r="M27" s="138">
        <v>175.5</v>
      </c>
      <c r="N27" s="139">
        <v>0.2562277580071175</v>
      </c>
      <c r="O27" s="137">
        <v>2381</v>
      </c>
      <c r="P27" s="137">
        <v>1932</v>
      </c>
      <c r="Q27" s="137">
        <v>121</v>
      </c>
      <c r="R27" s="137">
        <v>771</v>
      </c>
      <c r="S27" s="137">
        <v>2032</v>
      </c>
      <c r="T27" s="138">
        <v>0.23240165631469978</v>
      </c>
      <c r="U27" s="138">
        <v>18.677685950413224</v>
      </c>
      <c r="V27" s="138">
        <v>2.0881971465629054</v>
      </c>
      <c r="W27" s="139">
        <v>0.17175196850393704</v>
      </c>
      <c r="X27" s="137">
        <v>3620</v>
      </c>
      <c r="Y27" s="140">
        <v>1054</v>
      </c>
      <c r="Z27" s="140">
        <v>657</v>
      </c>
      <c r="AA27" s="159">
        <v>3310</v>
      </c>
      <c r="AB27" s="224"/>
      <c r="AC27" s="224"/>
    </row>
    <row r="28" spans="1:29" s="225" customFormat="1" ht="12" thickTop="1" thickBot="1">
      <c r="A28" s="224"/>
      <c r="B28" s="229"/>
      <c r="C28" s="201" t="s">
        <v>17</v>
      </c>
      <c r="D28" s="202"/>
      <c r="E28" s="203"/>
      <c r="F28" s="141">
        <v>1271791</v>
      </c>
      <c r="G28" s="141">
        <v>857236</v>
      </c>
      <c r="H28" s="141">
        <v>92497</v>
      </c>
      <c r="I28" s="141">
        <v>6081</v>
      </c>
      <c r="J28" s="141">
        <v>868909</v>
      </c>
      <c r="K28" s="142">
        <v>0.4835949493488374</v>
      </c>
      <c r="L28" s="142">
        <v>12.749537822848309</v>
      </c>
      <c r="M28" s="142">
        <v>208.14175300115113</v>
      </c>
      <c r="N28" s="143">
        <v>0.46366420419169319</v>
      </c>
      <c r="O28" s="141">
        <v>6870350</v>
      </c>
      <c r="P28" s="141">
        <v>3425928</v>
      </c>
      <c r="Q28" s="141">
        <v>162487</v>
      </c>
      <c r="R28" s="141">
        <v>1690018</v>
      </c>
      <c r="S28" s="141">
        <v>5784043</v>
      </c>
      <c r="T28" s="142">
        <v>1.0053982453805217</v>
      </c>
      <c r="U28" s="142">
        <v>41.282459519838511</v>
      </c>
      <c r="V28" s="142">
        <v>3.0652525594401956</v>
      </c>
      <c r="W28" s="143">
        <v>0.18781101731090177</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2" zoomScale="90" zoomScaleNormal="90" workbookViewId="0">
      <selection activeCell="I40" sqref="I40"/>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45122</v>
      </c>
      <c r="AB3" s="166"/>
      <c r="AC3" s="10"/>
    </row>
    <row r="4" spans="1:29" ht="16.2">
      <c r="A4" s="10"/>
      <c r="B4" s="167" t="s">
        <v>11</v>
      </c>
      <c r="C4" s="168"/>
      <c r="D4" s="165"/>
      <c r="E4" s="169" t="s">
        <v>94</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5" t="s">
        <v>59</v>
      </c>
      <c r="G9" s="235"/>
      <c r="H9" s="235"/>
      <c r="I9" s="235"/>
      <c r="J9" s="235"/>
      <c r="K9" s="235"/>
      <c r="L9" s="235"/>
      <c r="M9" s="235"/>
      <c r="N9" s="236"/>
      <c r="O9" s="237" t="s">
        <v>60</v>
      </c>
      <c r="P9" s="235"/>
      <c r="Q9" s="235"/>
      <c r="R9" s="235"/>
      <c r="S9" s="235"/>
      <c r="T9" s="235"/>
      <c r="U9" s="235"/>
      <c r="V9" s="235"/>
      <c r="W9" s="236"/>
      <c r="X9" s="237" t="s">
        <v>25</v>
      </c>
      <c r="Y9" s="235"/>
      <c r="Z9" s="235"/>
      <c r="AA9" s="238"/>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95</v>
      </c>
      <c r="G13" s="130">
        <v>83</v>
      </c>
      <c r="H13" s="130">
        <v>0</v>
      </c>
      <c r="I13" s="130">
        <v>0</v>
      </c>
      <c r="J13" s="130">
        <v>90</v>
      </c>
      <c r="K13" s="71">
        <v>0.14457831325301207</v>
      </c>
      <c r="L13" s="71" t="s">
        <v>48</v>
      </c>
      <c r="M13" s="71" t="s">
        <v>48</v>
      </c>
      <c r="N13" s="131">
        <v>5.555555555555558E-2</v>
      </c>
      <c r="O13" s="75">
        <v>853</v>
      </c>
      <c r="P13" s="75">
        <v>832</v>
      </c>
      <c r="Q13" s="75">
        <v>0</v>
      </c>
      <c r="R13" s="75">
        <v>551</v>
      </c>
      <c r="S13" s="75">
        <v>825</v>
      </c>
      <c r="T13" s="71">
        <v>2.5240384615384581E-2</v>
      </c>
      <c r="U13" s="71" t="s">
        <v>48</v>
      </c>
      <c r="V13" s="71">
        <v>0.5480943738656987</v>
      </c>
      <c r="W13" s="131">
        <v>3.3939393939393936E-2</v>
      </c>
      <c r="X13" s="75">
        <v>1486</v>
      </c>
      <c r="Y13" s="75">
        <v>522</v>
      </c>
      <c r="Z13" s="191">
        <v>551</v>
      </c>
      <c r="AA13" s="192">
        <v>1591</v>
      </c>
      <c r="AB13" s="224"/>
      <c r="AC13" s="224"/>
    </row>
    <row r="14" spans="1:29" s="225" customFormat="1" ht="10.8">
      <c r="A14" s="224"/>
      <c r="B14" s="229"/>
      <c r="C14" s="190"/>
      <c r="D14" s="168" t="s">
        <v>20</v>
      </c>
      <c r="E14" s="189"/>
      <c r="F14" s="136">
        <v>359885</v>
      </c>
      <c r="G14" s="130">
        <v>234968</v>
      </c>
      <c r="H14" s="130">
        <v>0</v>
      </c>
      <c r="I14" s="130">
        <v>0</v>
      </c>
      <c r="J14" s="130">
        <v>303053</v>
      </c>
      <c r="K14" s="71">
        <v>0.53163409485546964</v>
      </c>
      <c r="L14" s="71" t="s">
        <v>48</v>
      </c>
      <c r="M14" s="71" t="s">
        <v>48</v>
      </c>
      <c r="N14" s="131">
        <v>0.1875315538866138</v>
      </c>
      <c r="O14" s="75">
        <v>2701062</v>
      </c>
      <c r="P14" s="75">
        <v>1527382</v>
      </c>
      <c r="Q14" s="75">
        <v>0</v>
      </c>
      <c r="R14" s="75">
        <v>1092884</v>
      </c>
      <c r="S14" s="75">
        <v>2451255</v>
      </c>
      <c r="T14" s="71">
        <v>0.76842597333214613</v>
      </c>
      <c r="U14" s="71" t="s">
        <v>48</v>
      </c>
      <c r="V14" s="71">
        <v>1.4714992625017844</v>
      </c>
      <c r="W14" s="131">
        <v>0.10190983802174802</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73</v>
      </c>
      <c r="G16" s="130">
        <v>71</v>
      </c>
      <c r="H16" s="130">
        <v>17</v>
      </c>
      <c r="I16" s="130">
        <v>0</v>
      </c>
      <c r="J16" s="130">
        <v>71</v>
      </c>
      <c r="K16" s="71">
        <v>2.8169014084507005E-2</v>
      </c>
      <c r="L16" s="71">
        <v>3.2941176470588234</v>
      </c>
      <c r="M16" s="71" t="s">
        <v>48</v>
      </c>
      <c r="N16" s="131">
        <v>2.8169014084507005E-2</v>
      </c>
      <c r="O16" s="75">
        <v>216</v>
      </c>
      <c r="P16" s="75">
        <v>234</v>
      </c>
      <c r="Q16" s="75">
        <v>51</v>
      </c>
      <c r="R16" s="75">
        <v>10</v>
      </c>
      <c r="S16" s="75">
        <v>216</v>
      </c>
      <c r="T16" s="71">
        <v>-7.6923076923076872E-2</v>
      </c>
      <c r="U16" s="71">
        <v>3.2352941176470589</v>
      </c>
      <c r="V16" s="71">
        <v>20.6</v>
      </c>
      <c r="W16" s="131">
        <v>0</v>
      </c>
      <c r="X16" s="75">
        <v>572</v>
      </c>
      <c r="Y16" s="75">
        <v>202</v>
      </c>
      <c r="Z16" s="191">
        <v>54</v>
      </c>
      <c r="AA16" s="192">
        <v>586</v>
      </c>
      <c r="AB16" s="224"/>
      <c r="AC16" s="224"/>
    </row>
    <row r="17" spans="1:29" s="225" customFormat="1" ht="10.8">
      <c r="A17" s="224"/>
      <c r="B17" s="229"/>
      <c r="C17" s="190"/>
      <c r="D17" s="168" t="s">
        <v>20</v>
      </c>
      <c r="E17" s="189"/>
      <c r="F17" s="134">
        <v>224892</v>
      </c>
      <c r="G17" s="130">
        <v>82038</v>
      </c>
      <c r="H17" s="130">
        <v>24481</v>
      </c>
      <c r="I17" s="130">
        <v>0</v>
      </c>
      <c r="J17" s="130">
        <v>165399</v>
      </c>
      <c r="K17" s="71">
        <v>1.7413150003656841</v>
      </c>
      <c r="L17" s="71">
        <v>8.1863894448756174</v>
      </c>
      <c r="M17" s="71" t="s">
        <v>48</v>
      </c>
      <c r="N17" s="131">
        <v>0.35969383128072119</v>
      </c>
      <c r="O17" s="75">
        <v>576378</v>
      </c>
      <c r="P17" s="75">
        <v>260951</v>
      </c>
      <c r="Q17" s="75">
        <v>65067</v>
      </c>
      <c r="R17" s="75">
        <v>41113</v>
      </c>
      <c r="S17" s="75">
        <v>558503</v>
      </c>
      <c r="T17" s="71">
        <v>1.2087594989097572</v>
      </c>
      <c r="U17" s="71">
        <v>7.8582230623818532</v>
      </c>
      <c r="V17" s="71">
        <v>13.019361272590178</v>
      </c>
      <c r="W17" s="131">
        <v>3.2005199613968083E-2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87</v>
      </c>
      <c r="G19" s="130">
        <v>91</v>
      </c>
      <c r="H19" s="130">
        <v>0</v>
      </c>
      <c r="I19" s="130">
        <v>0</v>
      </c>
      <c r="J19" s="130">
        <v>42</v>
      </c>
      <c r="K19" s="71">
        <v>-4.3956043956043911E-2</v>
      </c>
      <c r="L19" s="71" t="s">
        <v>48</v>
      </c>
      <c r="M19" s="71" t="s">
        <v>48</v>
      </c>
      <c r="N19" s="131">
        <v>1.0714285714285716</v>
      </c>
      <c r="O19" s="75">
        <v>256</v>
      </c>
      <c r="P19" s="75">
        <v>229</v>
      </c>
      <c r="Q19" s="75">
        <v>3</v>
      </c>
      <c r="R19" s="75">
        <v>3</v>
      </c>
      <c r="S19" s="75">
        <v>106</v>
      </c>
      <c r="T19" s="71">
        <v>0.11790393013100431</v>
      </c>
      <c r="U19" s="71">
        <v>84.333333333333329</v>
      </c>
      <c r="V19" s="71">
        <v>84.333333333333329</v>
      </c>
      <c r="W19" s="131">
        <v>1.4150943396226414</v>
      </c>
      <c r="X19" s="75">
        <v>658</v>
      </c>
      <c r="Y19" s="75">
        <v>47</v>
      </c>
      <c r="Z19" s="191">
        <v>9</v>
      </c>
      <c r="AA19" s="192">
        <v>290</v>
      </c>
      <c r="AB19" s="224"/>
      <c r="AC19" s="224"/>
    </row>
    <row r="20" spans="1:29" s="225" customFormat="1" ht="10.8">
      <c r="A20" s="224"/>
      <c r="B20" s="229"/>
      <c r="C20" s="190"/>
      <c r="D20" s="168" t="s">
        <v>20</v>
      </c>
      <c r="E20" s="189"/>
      <c r="F20" s="136">
        <v>169314</v>
      </c>
      <c r="G20" s="130">
        <v>118355</v>
      </c>
      <c r="H20" s="130">
        <v>0</v>
      </c>
      <c r="I20" s="130">
        <v>2213</v>
      </c>
      <c r="J20" s="130">
        <v>77859</v>
      </c>
      <c r="K20" s="71">
        <v>0.43056060157999232</v>
      </c>
      <c r="L20" s="71" t="s">
        <v>48</v>
      </c>
      <c r="M20" s="71">
        <v>75.508811568007232</v>
      </c>
      <c r="N20" s="131">
        <v>1.1746233576079836</v>
      </c>
      <c r="O20" s="75">
        <v>393780</v>
      </c>
      <c r="P20" s="75">
        <v>242591</v>
      </c>
      <c r="Q20" s="75">
        <v>0</v>
      </c>
      <c r="R20" s="75">
        <v>3966</v>
      </c>
      <c r="S20" s="75">
        <v>186782</v>
      </c>
      <c r="T20" s="71">
        <v>0.62322592346789452</v>
      </c>
      <c r="U20" s="71" t="s">
        <v>48</v>
      </c>
      <c r="V20" s="71">
        <v>98.288956127080183</v>
      </c>
      <c r="W20" s="131">
        <v>1.1082331273891488</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88</v>
      </c>
      <c r="G22" s="130">
        <v>68</v>
      </c>
      <c r="H22" s="130">
        <v>4</v>
      </c>
      <c r="I22" s="130">
        <v>0</v>
      </c>
      <c r="J22" s="130">
        <v>70</v>
      </c>
      <c r="K22" s="71">
        <v>0.29411764705882359</v>
      </c>
      <c r="L22" s="71">
        <v>21</v>
      </c>
      <c r="M22" s="71" t="s">
        <v>48</v>
      </c>
      <c r="N22" s="131">
        <v>0.25714285714285712</v>
      </c>
      <c r="O22" s="75">
        <v>695</v>
      </c>
      <c r="P22" s="75">
        <v>324</v>
      </c>
      <c r="Q22" s="75">
        <v>4</v>
      </c>
      <c r="R22" s="75">
        <v>205</v>
      </c>
      <c r="S22" s="75">
        <v>596</v>
      </c>
      <c r="T22" s="71">
        <v>1.1450617283950617</v>
      </c>
      <c r="U22" s="71">
        <v>172.75</v>
      </c>
      <c r="V22" s="71">
        <v>2.3902439024390243</v>
      </c>
      <c r="W22" s="131">
        <v>0.16610738255033564</v>
      </c>
      <c r="X22" s="75">
        <v>895</v>
      </c>
      <c r="Y22" s="75">
        <v>283</v>
      </c>
      <c r="Z22" s="191">
        <v>43</v>
      </c>
      <c r="AA22" s="192">
        <v>827</v>
      </c>
      <c r="AB22" s="224"/>
      <c r="AC22" s="224"/>
    </row>
    <row r="23" spans="1:29" s="225" customFormat="1" ht="10.8">
      <c r="A23" s="224"/>
      <c r="B23" s="229"/>
      <c r="C23" s="190"/>
      <c r="D23" s="168" t="s">
        <v>20</v>
      </c>
      <c r="E23" s="189"/>
      <c r="F23" s="136">
        <v>334459</v>
      </c>
      <c r="G23" s="130">
        <v>182336</v>
      </c>
      <c r="H23" s="130">
        <v>4923</v>
      </c>
      <c r="I23" s="130">
        <v>0</v>
      </c>
      <c r="J23" s="130">
        <v>275367</v>
      </c>
      <c r="K23" s="71">
        <v>0.83430041242541253</v>
      </c>
      <c r="L23" s="71">
        <v>66.93804590696729</v>
      </c>
      <c r="M23" s="71" t="s">
        <v>48</v>
      </c>
      <c r="N23" s="131">
        <v>0.2145936150664387</v>
      </c>
      <c r="O23" s="75">
        <v>1913752</v>
      </c>
      <c r="P23" s="75">
        <v>534617</v>
      </c>
      <c r="Q23" s="75">
        <v>4923</v>
      </c>
      <c r="R23" s="75">
        <v>545974</v>
      </c>
      <c r="S23" s="75">
        <v>1708367</v>
      </c>
      <c r="T23" s="71">
        <v>2.5796691837334018</v>
      </c>
      <c r="U23" s="71">
        <v>387.73694901482838</v>
      </c>
      <c r="V23" s="71">
        <v>2.5052072076692298</v>
      </c>
      <c r="W23" s="131">
        <v>0.12022299658094537</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4</v>
      </c>
      <c r="G25" s="130">
        <v>1</v>
      </c>
      <c r="H25" s="130">
        <v>0</v>
      </c>
      <c r="I25" s="130">
        <v>0</v>
      </c>
      <c r="J25" s="130">
        <v>5</v>
      </c>
      <c r="K25" s="71">
        <v>3</v>
      </c>
      <c r="L25" s="71" t="s">
        <v>48</v>
      </c>
      <c r="M25" s="71" t="s">
        <v>48</v>
      </c>
      <c r="N25" s="131">
        <v>-0.19999999999999996</v>
      </c>
      <c r="O25" s="75">
        <v>8</v>
      </c>
      <c r="P25" s="75">
        <v>2</v>
      </c>
      <c r="Q25" s="75">
        <v>0</v>
      </c>
      <c r="R25" s="75">
        <v>0</v>
      </c>
      <c r="S25" s="75">
        <v>8</v>
      </c>
      <c r="T25" s="71">
        <v>3</v>
      </c>
      <c r="U25" s="71" t="s">
        <v>48</v>
      </c>
      <c r="V25" s="71" t="s">
        <v>48</v>
      </c>
      <c r="W25" s="131">
        <v>0</v>
      </c>
      <c r="X25" s="75">
        <v>9</v>
      </c>
      <c r="Y25" s="75">
        <v>0</v>
      </c>
      <c r="Z25" s="191">
        <v>0</v>
      </c>
      <c r="AA25" s="192">
        <v>16</v>
      </c>
      <c r="AB25" s="224"/>
      <c r="AC25" s="224"/>
    </row>
    <row r="26" spans="1:29" s="225" customFormat="1" ht="10.8">
      <c r="A26" s="224"/>
      <c r="B26" s="229"/>
      <c r="C26" s="190"/>
      <c r="D26" s="168" t="s">
        <v>20</v>
      </c>
      <c r="E26" s="189"/>
      <c r="F26" s="130">
        <v>9205</v>
      </c>
      <c r="G26" s="130">
        <v>2226</v>
      </c>
      <c r="H26" s="130">
        <v>0</v>
      </c>
      <c r="I26" s="130">
        <v>0</v>
      </c>
      <c r="J26" s="130">
        <v>6817</v>
      </c>
      <c r="K26" s="71">
        <v>3.1352201257861632</v>
      </c>
      <c r="L26" s="71" t="s">
        <v>48</v>
      </c>
      <c r="M26" s="71" t="s">
        <v>48</v>
      </c>
      <c r="N26" s="131">
        <v>0.35030071879125724</v>
      </c>
      <c r="O26" s="75">
        <v>13587</v>
      </c>
      <c r="P26" s="75">
        <v>3151</v>
      </c>
      <c r="Q26" s="75">
        <v>0</v>
      </c>
      <c r="R26" s="75">
        <v>0</v>
      </c>
      <c r="S26" s="75">
        <v>10227</v>
      </c>
      <c r="T26" s="71">
        <v>3.3119644557283401</v>
      </c>
      <c r="U26" s="71" t="s">
        <v>48</v>
      </c>
      <c r="V26" s="71" t="s">
        <v>48</v>
      </c>
      <c r="W26" s="131">
        <v>0.32854209445585214</v>
      </c>
      <c r="X26" s="75">
        <v>15637</v>
      </c>
      <c r="Y26" s="75">
        <v>0</v>
      </c>
      <c r="Z26" s="191">
        <v>0</v>
      </c>
      <c r="AA26" s="192">
        <v>20248</v>
      </c>
      <c r="AB26" s="224"/>
      <c r="AC26" s="224"/>
    </row>
    <row r="27" spans="1:29" s="225" customFormat="1" ht="11.4" thickBot="1">
      <c r="A27" s="224"/>
      <c r="B27" s="229"/>
      <c r="C27" s="198" t="s">
        <v>16</v>
      </c>
      <c r="D27" s="199"/>
      <c r="E27" s="200"/>
      <c r="F27" s="137">
        <v>347</v>
      </c>
      <c r="G27" s="137">
        <v>314</v>
      </c>
      <c r="H27" s="137">
        <v>21</v>
      </c>
      <c r="I27" s="137">
        <v>0</v>
      </c>
      <c r="J27" s="137">
        <v>278</v>
      </c>
      <c r="K27" s="138">
        <v>0.10509554140127397</v>
      </c>
      <c r="L27" s="138">
        <v>15.523809523809526</v>
      </c>
      <c r="M27" s="138" t="s">
        <v>48</v>
      </c>
      <c r="N27" s="139">
        <v>0.24820143884892087</v>
      </c>
      <c r="O27" s="137">
        <v>2028</v>
      </c>
      <c r="P27" s="137">
        <v>1621</v>
      </c>
      <c r="Q27" s="137">
        <v>58</v>
      </c>
      <c r="R27" s="137">
        <v>769</v>
      </c>
      <c r="S27" s="137">
        <v>1751</v>
      </c>
      <c r="T27" s="138">
        <v>0.25107958050586054</v>
      </c>
      <c r="U27" s="138">
        <v>33.96551724137931</v>
      </c>
      <c r="V27" s="138">
        <v>1.6371911573472042</v>
      </c>
      <c r="W27" s="139">
        <v>0.15819531696173605</v>
      </c>
      <c r="X27" s="137">
        <v>3620</v>
      </c>
      <c r="Y27" s="140">
        <v>1054</v>
      </c>
      <c r="Z27" s="140">
        <v>657</v>
      </c>
      <c r="AA27" s="159">
        <v>3310</v>
      </c>
      <c r="AB27" s="224"/>
      <c r="AC27" s="224"/>
    </row>
    <row r="28" spans="1:29" s="225" customFormat="1" ht="12" thickTop="1" thickBot="1">
      <c r="A28" s="224"/>
      <c r="B28" s="229"/>
      <c r="C28" s="201" t="s">
        <v>17</v>
      </c>
      <c r="D28" s="202"/>
      <c r="E28" s="203"/>
      <c r="F28" s="141">
        <v>1097755</v>
      </c>
      <c r="G28" s="141">
        <v>619923</v>
      </c>
      <c r="H28" s="141">
        <v>29404</v>
      </c>
      <c r="I28" s="141">
        <v>2213</v>
      </c>
      <c r="J28" s="141">
        <v>828495</v>
      </c>
      <c r="K28" s="142">
        <v>0.77079250164939839</v>
      </c>
      <c r="L28" s="142">
        <v>36.333526050877431</v>
      </c>
      <c r="M28" s="142">
        <v>495.04835065521917</v>
      </c>
      <c r="N28" s="143">
        <v>0.32499894386809824</v>
      </c>
      <c r="O28" s="141">
        <v>5598559</v>
      </c>
      <c r="P28" s="141">
        <v>2568692</v>
      </c>
      <c r="Q28" s="141">
        <v>69990</v>
      </c>
      <c r="R28" s="141">
        <v>1683937</v>
      </c>
      <c r="S28" s="141">
        <v>4915134</v>
      </c>
      <c r="T28" s="142">
        <v>1.1795369004925464</v>
      </c>
      <c r="U28" s="142">
        <v>78.990841548792687</v>
      </c>
      <c r="V28" s="142">
        <v>2.3246843557686541</v>
      </c>
      <c r="W28" s="143">
        <v>0.13904503926037415</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85" zoomScaleNormal="85" workbookViewId="0">
      <selection activeCell="F12"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45092</v>
      </c>
      <c r="AB3" s="166"/>
      <c r="AC3" s="10"/>
    </row>
    <row r="4" spans="1:29" ht="16.2">
      <c r="A4" s="10"/>
      <c r="B4" s="167" t="s">
        <v>11</v>
      </c>
      <c r="C4" s="168"/>
      <c r="D4" s="165"/>
      <c r="E4" s="169" t="s">
        <v>93</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35" t="s">
        <v>52</v>
      </c>
      <c r="G9" s="235"/>
      <c r="H9" s="235"/>
      <c r="I9" s="235"/>
      <c r="J9" s="235"/>
      <c r="K9" s="235"/>
      <c r="L9" s="235"/>
      <c r="M9" s="235"/>
      <c r="N9" s="236"/>
      <c r="O9" s="237" t="s">
        <v>53</v>
      </c>
      <c r="P9" s="235"/>
      <c r="Q9" s="235"/>
      <c r="R9" s="235"/>
      <c r="S9" s="235"/>
      <c r="T9" s="235"/>
      <c r="U9" s="235"/>
      <c r="V9" s="235"/>
      <c r="W9" s="236"/>
      <c r="X9" s="237" t="s">
        <v>25</v>
      </c>
      <c r="Y9" s="235"/>
      <c r="Z9" s="235"/>
      <c r="AA9" s="238"/>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99</v>
      </c>
      <c r="G13" s="130">
        <v>83</v>
      </c>
      <c r="H13" s="130">
        <v>0</v>
      </c>
      <c r="I13" s="130">
        <v>0</v>
      </c>
      <c r="J13" s="130">
        <v>90</v>
      </c>
      <c r="K13" s="71">
        <v>0.19277108433734935</v>
      </c>
      <c r="L13" s="71" t="s">
        <v>48</v>
      </c>
      <c r="M13" s="71" t="s">
        <v>48</v>
      </c>
      <c r="N13" s="131">
        <v>0.10000000000000009</v>
      </c>
      <c r="O13" s="75">
        <v>758</v>
      </c>
      <c r="P13" s="75">
        <v>749</v>
      </c>
      <c r="Q13" s="75">
        <v>0</v>
      </c>
      <c r="R13" s="75">
        <v>551</v>
      </c>
      <c r="S13" s="75">
        <v>735</v>
      </c>
      <c r="T13" s="71">
        <v>1.2016021361815676E-2</v>
      </c>
      <c r="U13" s="71" t="s">
        <v>48</v>
      </c>
      <c r="V13" s="71">
        <v>0.37568058076225053</v>
      </c>
      <c r="W13" s="131">
        <v>3.12925170068028E-2</v>
      </c>
      <c r="X13" s="75">
        <v>1486</v>
      </c>
      <c r="Y13" s="75">
        <v>522</v>
      </c>
      <c r="Z13" s="191">
        <v>551</v>
      </c>
      <c r="AA13" s="192">
        <v>1591</v>
      </c>
      <c r="AB13" s="10"/>
      <c r="AC13" s="10"/>
    </row>
    <row r="14" spans="1:29" ht="14.4">
      <c r="A14" s="10"/>
      <c r="B14" s="187"/>
      <c r="C14" s="190"/>
      <c r="D14" s="168" t="s">
        <v>20</v>
      </c>
      <c r="E14" s="189"/>
      <c r="F14" s="136">
        <v>353242</v>
      </c>
      <c r="G14" s="130">
        <v>234968</v>
      </c>
      <c r="H14" s="130">
        <v>0</v>
      </c>
      <c r="I14" s="130">
        <v>0</v>
      </c>
      <c r="J14" s="130">
        <v>303053</v>
      </c>
      <c r="K14" s="71">
        <v>0.50336215995369593</v>
      </c>
      <c r="L14" s="71" t="s">
        <v>48</v>
      </c>
      <c r="M14" s="71" t="s">
        <v>48</v>
      </c>
      <c r="N14" s="131">
        <v>0.16561129571395106</v>
      </c>
      <c r="O14" s="75">
        <v>2341177</v>
      </c>
      <c r="P14" s="75">
        <v>1292414</v>
      </c>
      <c r="Q14" s="75">
        <v>0</v>
      </c>
      <c r="R14" s="75">
        <v>1092884</v>
      </c>
      <c r="S14" s="75">
        <v>2148202</v>
      </c>
      <c r="T14" s="71">
        <v>0.81147604405399498</v>
      </c>
      <c r="U14" s="71" t="s">
        <v>48</v>
      </c>
      <c r="V14" s="71">
        <v>1.1422008191171251</v>
      </c>
      <c r="W14" s="131">
        <v>8.9830937686493195E-2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70</v>
      </c>
      <c r="G16" s="130">
        <v>71</v>
      </c>
      <c r="H16" s="130">
        <v>17</v>
      </c>
      <c r="I16" s="130">
        <v>0</v>
      </c>
      <c r="J16" s="130">
        <v>71</v>
      </c>
      <c r="K16" s="71">
        <v>-1.4084507042253502E-2</v>
      </c>
      <c r="L16" s="71">
        <v>3.117647058823529</v>
      </c>
      <c r="M16" s="71" t="s">
        <v>48</v>
      </c>
      <c r="N16" s="131">
        <v>-1.4084507042253502E-2</v>
      </c>
      <c r="O16" s="75">
        <v>143</v>
      </c>
      <c r="P16" s="75">
        <v>163</v>
      </c>
      <c r="Q16" s="75">
        <v>34</v>
      </c>
      <c r="R16" s="75">
        <v>10</v>
      </c>
      <c r="S16" s="75">
        <v>145</v>
      </c>
      <c r="T16" s="71">
        <v>-0.12269938650306744</v>
      </c>
      <c r="U16" s="71">
        <v>3.2058823529411766</v>
      </c>
      <c r="V16" s="71">
        <v>13.3</v>
      </c>
      <c r="W16" s="131">
        <v>-1.379310344827589E-2</v>
      </c>
      <c r="X16" s="75">
        <v>572</v>
      </c>
      <c r="Y16" s="75">
        <v>202</v>
      </c>
      <c r="Z16" s="191">
        <v>54</v>
      </c>
      <c r="AA16" s="192">
        <v>586</v>
      </c>
      <c r="AB16" s="10"/>
      <c r="AC16" s="10"/>
    </row>
    <row r="17" spans="1:29" ht="14.4">
      <c r="A17" s="10"/>
      <c r="B17" s="187"/>
      <c r="C17" s="190"/>
      <c r="D17" s="168" t="s">
        <v>20</v>
      </c>
      <c r="E17" s="189"/>
      <c r="F17" s="134">
        <v>161083</v>
      </c>
      <c r="G17" s="130">
        <v>82038</v>
      </c>
      <c r="H17" s="130">
        <v>24481</v>
      </c>
      <c r="I17" s="130">
        <v>0</v>
      </c>
      <c r="J17" s="130">
        <v>165399</v>
      </c>
      <c r="K17" s="71">
        <v>0.96351690679928814</v>
      </c>
      <c r="L17" s="71">
        <v>5.5799191209509411</v>
      </c>
      <c r="M17" s="71" t="s">
        <v>48</v>
      </c>
      <c r="N17" s="131">
        <v>-2.6094474573606807E-2</v>
      </c>
      <c r="O17" s="75">
        <v>351486</v>
      </c>
      <c r="P17" s="75">
        <v>178913</v>
      </c>
      <c r="Q17" s="75">
        <v>40586</v>
      </c>
      <c r="R17" s="75">
        <v>41113</v>
      </c>
      <c r="S17" s="75">
        <v>393104</v>
      </c>
      <c r="T17" s="71">
        <v>0.964563782397031</v>
      </c>
      <c r="U17" s="71">
        <v>7.660276942788153</v>
      </c>
      <c r="V17" s="71">
        <v>7.5492666553158365</v>
      </c>
      <c r="W17" s="131">
        <v>-0.10587020228743538</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99</v>
      </c>
      <c r="G19" s="130">
        <v>91</v>
      </c>
      <c r="H19" s="130">
        <v>1</v>
      </c>
      <c r="I19" s="130">
        <v>0</v>
      </c>
      <c r="J19" s="130">
        <v>37</v>
      </c>
      <c r="K19" s="71">
        <v>8.7912087912087822E-2</v>
      </c>
      <c r="L19" s="71">
        <v>98</v>
      </c>
      <c r="M19" s="71" t="s">
        <v>48</v>
      </c>
      <c r="N19" s="131">
        <v>1.6756756756756759</v>
      </c>
      <c r="O19" s="75">
        <v>169</v>
      </c>
      <c r="P19" s="75">
        <v>138</v>
      </c>
      <c r="Q19" s="75">
        <v>3</v>
      </c>
      <c r="R19" s="75">
        <v>3</v>
      </c>
      <c r="S19" s="75">
        <v>64</v>
      </c>
      <c r="T19" s="71">
        <v>0.2246376811594204</v>
      </c>
      <c r="U19" s="71">
        <v>55.333333333333336</v>
      </c>
      <c r="V19" s="71">
        <v>55.333333333333336</v>
      </c>
      <c r="W19" s="131">
        <v>1.640625</v>
      </c>
      <c r="X19" s="75">
        <v>658</v>
      </c>
      <c r="Y19" s="75">
        <v>47</v>
      </c>
      <c r="Z19" s="191">
        <v>9</v>
      </c>
      <c r="AA19" s="192">
        <v>290</v>
      </c>
      <c r="AB19" s="10"/>
      <c r="AC19" s="10"/>
    </row>
    <row r="20" spans="1:29" ht="14.4">
      <c r="A20" s="10"/>
      <c r="B20" s="187"/>
      <c r="C20" s="190"/>
      <c r="D20" s="168" t="s">
        <v>20</v>
      </c>
      <c r="E20" s="189"/>
      <c r="F20" s="136">
        <v>137318</v>
      </c>
      <c r="G20" s="130">
        <v>88575</v>
      </c>
      <c r="H20" s="130">
        <v>0</v>
      </c>
      <c r="I20" s="130">
        <v>0</v>
      </c>
      <c r="J20" s="130">
        <v>66376</v>
      </c>
      <c r="K20" s="71">
        <v>0.55030200395145368</v>
      </c>
      <c r="L20" s="71" t="s">
        <v>48</v>
      </c>
      <c r="M20" s="71" t="s">
        <v>48</v>
      </c>
      <c r="N20" s="131">
        <v>1.0687899240689407</v>
      </c>
      <c r="O20" s="75">
        <v>224466</v>
      </c>
      <c r="P20" s="75">
        <v>124236</v>
      </c>
      <c r="Q20" s="75">
        <v>0</v>
      </c>
      <c r="R20" s="75">
        <v>1753</v>
      </c>
      <c r="S20" s="75">
        <v>108923</v>
      </c>
      <c r="T20" s="71">
        <v>0.80677098425577132</v>
      </c>
      <c r="U20" s="71" t="s">
        <v>48</v>
      </c>
      <c r="V20" s="71">
        <v>127.04677695379348</v>
      </c>
      <c r="W20" s="131">
        <v>1.0607768790797167</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159</v>
      </c>
      <c r="G22" s="130">
        <v>103</v>
      </c>
      <c r="H22" s="130">
        <v>0</v>
      </c>
      <c r="I22" s="130">
        <v>0</v>
      </c>
      <c r="J22" s="130">
        <v>113</v>
      </c>
      <c r="K22" s="71">
        <v>0.5436893203883495</v>
      </c>
      <c r="L22" s="71" t="s">
        <v>48</v>
      </c>
      <c r="M22" s="71" t="s">
        <v>48</v>
      </c>
      <c r="N22" s="131">
        <v>0.40707964601769908</v>
      </c>
      <c r="O22" s="75">
        <v>607</v>
      </c>
      <c r="P22" s="75">
        <v>256</v>
      </c>
      <c r="Q22" s="75">
        <v>0</v>
      </c>
      <c r="R22" s="75">
        <v>205</v>
      </c>
      <c r="S22" s="75">
        <v>526</v>
      </c>
      <c r="T22" s="71">
        <v>1.37109375</v>
      </c>
      <c r="U22" s="71" t="s">
        <v>48</v>
      </c>
      <c r="V22" s="71">
        <v>1.9609756097560975</v>
      </c>
      <c r="W22" s="131">
        <v>0.1539923954372624</v>
      </c>
      <c r="X22" s="75">
        <v>895</v>
      </c>
      <c r="Y22" s="75">
        <v>283</v>
      </c>
      <c r="Z22" s="191">
        <v>43</v>
      </c>
      <c r="AA22" s="192">
        <v>827</v>
      </c>
      <c r="AB22" s="10"/>
      <c r="AC22" s="10"/>
    </row>
    <row r="23" spans="1:29" ht="14.4">
      <c r="A23" s="10"/>
      <c r="B23" s="187"/>
      <c r="C23" s="190"/>
      <c r="D23" s="168" t="s">
        <v>20</v>
      </c>
      <c r="E23" s="189"/>
      <c r="F23" s="136">
        <v>390316</v>
      </c>
      <c r="G23" s="130">
        <v>168018</v>
      </c>
      <c r="H23" s="130">
        <v>0</v>
      </c>
      <c r="I23" s="130">
        <v>0</v>
      </c>
      <c r="J23" s="130">
        <v>300445</v>
      </c>
      <c r="K23" s="71">
        <v>1.3230606244569034</v>
      </c>
      <c r="L23" s="71" t="s">
        <v>48</v>
      </c>
      <c r="M23" s="71" t="s">
        <v>48</v>
      </c>
      <c r="N23" s="131">
        <v>0.29912629599427509</v>
      </c>
      <c r="O23" s="75">
        <v>1579293</v>
      </c>
      <c r="P23" s="75">
        <v>352281</v>
      </c>
      <c r="Q23" s="75">
        <v>0</v>
      </c>
      <c r="R23" s="75">
        <v>545974</v>
      </c>
      <c r="S23" s="75">
        <v>1433000</v>
      </c>
      <c r="T23" s="71">
        <v>3.483049043235372</v>
      </c>
      <c r="U23" s="71" t="s">
        <v>48</v>
      </c>
      <c r="V23" s="71">
        <v>1.8926157655859068</v>
      </c>
      <c r="W23" s="131">
        <v>0.10208862526168883</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3</v>
      </c>
      <c r="G25" s="130">
        <v>0</v>
      </c>
      <c r="H25" s="130">
        <v>0</v>
      </c>
      <c r="I25" s="130">
        <v>0</v>
      </c>
      <c r="J25" s="130">
        <v>2</v>
      </c>
      <c r="K25" s="71" t="s">
        <v>48</v>
      </c>
      <c r="L25" s="71" t="s">
        <v>48</v>
      </c>
      <c r="M25" s="71" t="s">
        <v>48</v>
      </c>
      <c r="N25" s="131">
        <v>0.5</v>
      </c>
      <c r="O25" s="75">
        <v>4</v>
      </c>
      <c r="P25" s="75">
        <v>1</v>
      </c>
      <c r="Q25" s="75">
        <v>0</v>
      </c>
      <c r="R25" s="75">
        <v>0</v>
      </c>
      <c r="S25" s="75">
        <v>3</v>
      </c>
      <c r="T25" s="71">
        <v>3</v>
      </c>
      <c r="U25" s="71" t="s">
        <v>48</v>
      </c>
      <c r="V25" s="71" t="s">
        <v>48</v>
      </c>
      <c r="W25" s="131">
        <v>0.33333333333333326</v>
      </c>
      <c r="X25" s="75">
        <v>9</v>
      </c>
      <c r="Y25" s="75">
        <v>0</v>
      </c>
      <c r="Z25" s="191">
        <v>0</v>
      </c>
      <c r="AA25" s="192">
        <v>16</v>
      </c>
      <c r="AB25" s="10"/>
      <c r="AC25" s="10"/>
    </row>
    <row r="26" spans="1:29" ht="14.4">
      <c r="A26" s="10"/>
      <c r="B26" s="187"/>
      <c r="C26" s="190"/>
      <c r="D26" s="168" t="s">
        <v>20</v>
      </c>
      <c r="E26" s="189"/>
      <c r="F26" s="130">
        <v>2124</v>
      </c>
      <c r="G26" s="130">
        <v>0</v>
      </c>
      <c r="H26" s="130">
        <v>0</v>
      </c>
      <c r="I26" s="130">
        <v>0</v>
      </c>
      <c r="J26" s="130">
        <v>2351</v>
      </c>
      <c r="K26" s="71" t="s">
        <v>48</v>
      </c>
      <c r="L26" s="71" t="s">
        <v>48</v>
      </c>
      <c r="M26" s="71" t="s">
        <v>48</v>
      </c>
      <c r="N26" s="131">
        <v>-9.6554657592513804E-2</v>
      </c>
      <c r="O26" s="75">
        <v>4382</v>
      </c>
      <c r="P26" s="75">
        <v>925</v>
      </c>
      <c r="Q26" s="75">
        <v>0</v>
      </c>
      <c r="R26" s="75">
        <v>0</v>
      </c>
      <c r="S26" s="75">
        <v>3410</v>
      </c>
      <c r="T26" s="71">
        <v>3.7372972972972969</v>
      </c>
      <c r="U26" s="71" t="s">
        <v>48</v>
      </c>
      <c r="V26" s="71" t="s">
        <v>48</v>
      </c>
      <c r="W26" s="131">
        <v>0.28504398826979482</v>
      </c>
      <c r="X26" s="75">
        <v>15637</v>
      </c>
      <c r="Y26" s="75">
        <v>0</v>
      </c>
      <c r="Z26" s="191">
        <v>0</v>
      </c>
      <c r="AA26" s="192">
        <v>20248</v>
      </c>
      <c r="AB26" s="10"/>
      <c r="AC26" s="10"/>
    </row>
    <row r="27" spans="1:29" thickBot="1">
      <c r="A27" s="10"/>
      <c r="B27" s="187"/>
      <c r="C27" s="198" t="s">
        <v>16</v>
      </c>
      <c r="D27" s="199"/>
      <c r="E27" s="200"/>
      <c r="F27" s="137">
        <v>430</v>
      </c>
      <c r="G27" s="137">
        <v>348</v>
      </c>
      <c r="H27" s="137">
        <v>18</v>
      </c>
      <c r="I27" s="137">
        <v>0</v>
      </c>
      <c r="J27" s="137">
        <v>313</v>
      </c>
      <c r="K27" s="138">
        <v>0.23563218390804597</v>
      </c>
      <c r="L27" s="138">
        <v>22.888888888888889</v>
      </c>
      <c r="M27" s="138" t="s">
        <v>48</v>
      </c>
      <c r="N27" s="139">
        <v>0.37380191693290743</v>
      </c>
      <c r="O27" s="137">
        <v>1681</v>
      </c>
      <c r="P27" s="137">
        <v>1307</v>
      </c>
      <c r="Q27" s="137">
        <v>37</v>
      </c>
      <c r="R27" s="137">
        <v>769</v>
      </c>
      <c r="S27" s="137">
        <v>1473</v>
      </c>
      <c r="T27" s="138">
        <v>0.28615149196633505</v>
      </c>
      <c r="U27" s="138">
        <v>44.432432432432435</v>
      </c>
      <c r="V27" s="138">
        <v>1.1859557867360206</v>
      </c>
      <c r="W27" s="139">
        <v>0.14120841819416152</v>
      </c>
      <c r="X27" s="137">
        <v>3620</v>
      </c>
      <c r="Y27" s="140">
        <v>1054</v>
      </c>
      <c r="Z27" s="140">
        <v>657</v>
      </c>
      <c r="AA27" s="159">
        <v>3310</v>
      </c>
      <c r="AB27" s="10"/>
      <c r="AC27" s="10"/>
    </row>
    <row r="28" spans="1:29" ht="15.6" thickTop="1" thickBot="1">
      <c r="A28" s="10"/>
      <c r="B28" s="187"/>
      <c r="C28" s="201" t="s">
        <v>17</v>
      </c>
      <c r="D28" s="202"/>
      <c r="E28" s="203"/>
      <c r="F28" s="141">
        <v>1044083</v>
      </c>
      <c r="G28" s="141">
        <v>573599</v>
      </c>
      <c r="H28" s="141">
        <v>24481</v>
      </c>
      <c r="I28" s="141">
        <v>0</v>
      </c>
      <c r="J28" s="141">
        <v>837624</v>
      </c>
      <c r="K28" s="142">
        <v>0.82023155549434357</v>
      </c>
      <c r="L28" s="142">
        <v>41.648707160655199</v>
      </c>
      <c r="M28" s="142" t="s">
        <v>48</v>
      </c>
      <c r="N28" s="143">
        <v>0.24648171494608562</v>
      </c>
      <c r="O28" s="141">
        <v>4500804</v>
      </c>
      <c r="P28" s="141">
        <v>1948769</v>
      </c>
      <c r="Q28" s="141">
        <v>40586</v>
      </c>
      <c r="R28" s="141">
        <v>1681724</v>
      </c>
      <c r="S28" s="141">
        <v>4086639</v>
      </c>
      <c r="T28" s="142">
        <v>1.3095626008008132</v>
      </c>
      <c r="U28" s="142">
        <v>109.89548120041394</v>
      </c>
      <c r="V28" s="142">
        <v>1.6763036027314828</v>
      </c>
      <c r="W28" s="143">
        <v>0.10134611841173147</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4.4">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8cd7474e-1d48-42f1-a929-9fa835c241d5"/>
    <ds:schemaRef ds:uri="http://schemas.microsoft.com/office/infopath/2007/PartnerControls"/>
    <ds:schemaRef ds:uri="50acc271-0769-44fa-a07c-5c2dfce6e462"/>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 </vt:lpstr>
      <vt:lpstr>Notlar</vt:lpstr>
      <vt:lpstr>Yasal Uyarı</vt:lpstr>
      <vt:lpstr>Gemi Doluluk Oranları</vt:lpstr>
      <vt:lpstr>Eylül-23</vt:lpstr>
      <vt:lpstr>Ağustos-23</vt:lpstr>
      <vt:lpstr>Temmuz-23</vt:lpstr>
      <vt:lpstr>Haziran-23</vt:lpstr>
      <vt:lpstr>Mayıs-23</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2023-10-18T10:37:18Z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