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3"/>
  </bookViews>
  <sheets>
    <sheet name=" " sheetId="3" r:id="rId1"/>
    <sheet name="Notlar" sheetId="11" r:id="rId2"/>
    <sheet name="Yasal Uyarı" sheetId="13" r:id="rId3"/>
    <sheet name="Gemi Doluluk Oranları" sheetId="26" r:id="rId4"/>
    <sheet name="Kasım-23" sheetId="46" r:id="rId5"/>
    <sheet name="Ekim-23" sheetId="45" r:id="rId6"/>
    <sheet name="Eylül-23" sheetId="44" r:id="rId7"/>
    <sheet name="Ağustos-23" sheetId="42" r:id="rId8"/>
    <sheet name="Temmuz-23" sheetId="41" r:id="rId9"/>
    <sheet name="Haziran-23" sheetId="40" r:id="rId10"/>
    <sheet name="Mayıs-23" sheetId="37" r:id="rId11"/>
    <sheet name="Nisan-23" sheetId="36" r:id="rId12"/>
    <sheet name="Mart-23" sheetId="34" r:id="rId13"/>
    <sheet name="Mart-23_Eski Raporlama" sheetId="33" r:id="rId14"/>
    <sheet name="Şubat-23" sheetId="32" r:id="rId15"/>
    <sheet name="Ocak-23" sheetId="31" r:id="rId16"/>
    <sheet name="Aralık-22" sheetId="28" r:id="rId17"/>
    <sheet name="Kasım-22" sheetId="29" r:id="rId18"/>
    <sheet name="Ekim-22" sheetId="30" r:id="rId19"/>
    <sheet name="Eylül-22" sheetId="24" r:id="rId20"/>
    <sheet name="Ağustos-22 " sheetId="22" r:id="rId21"/>
    <sheet name="Tem-22" sheetId="21" r:id="rId22"/>
    <sheet name="Haz-22" sheetId="20" r:id="rId23"/>
    <sheet name="May-22" sheetId="19" r:id="rId24"/>
    <sheet name="Nis-22" sheetId="18" r:id="rId25"/>
    <sheet name="Mart-22" sheetId="17" r:id="rId26"/>
    <sheet name="Subat-22" sheetId="16" r:id="rId27"/>
    <sheet name="Ocak-22" sheetId="15" r:id="rId28"/>
    <sheet name="Aralık-21" sheetId="14" r:id="rId29"/>
    <sheet name="Kasım-21" sheetId="10" r:id="rId30"/>
    <sheet name="Ekim-21" sheetId="9" r:id="rId31"/>
    <sheet name="Eylül-21" sheetId="1" r:id="rId32"/>
  </sheets>
  <externalReferences>
    <externalReference r:id="rId33"/>
    <externalReference r:id="rId34"/>
  </externalReferences>
  <definedNames>
    <definedName name="_Order1" hidden="1">255</definedName>
    <definedName name="_Order2" hidden="1">255</definedName>
    <definedName name="AcqOppSwitch" localSheetId="20">[1]Inputs!$E$44</definedName>
    <definedName name="AcqOppSwitch" localSheetId="7">[1]Inputs!$E$44</definedName>
    <definedName name="AcqOppSwitch" localSheetId="5">[1]Inputs!$E$44</definedName>
    <definedName name="AcqOppSwitch" localSheetId="19">[1]Inputs!$E$44</definedName>
    <definedName name="AcqOppSwitch" localSheetId="6">[1]Inputs!$E$44</definedName>
    <definedName name="AcqOppSwitch" localSheetId="3">[1]Inputs!$E$44</definedName>
    <definedName name="AcqOppSwitch" localSheetId="9">[1]Inputs!$E$44</definedName>
    <definedName name="AcqOppSwitch" localSheetId="4">[1]Inputs!$E$44</definedName>
    <definedName name="AcqOppSwitch" localSheetId="12">[1]Inputs!$E$44</definedName>
    <definedName name="AcqOppSwitch" localSheetId="13">[1]Inputs!$E$44</definedName>
    <definedName name="AcqOppSwitch" localSheetId="10">[1]Inputs!$E$44</definedName>
    <definedName name="AcqOppSwitch" localSheetId="11">[1]Inputs!$E$44</definedName>
    <definedName name="AcqOppSwitch" localSheetId="15">[1]Inputs!$E$44</definedName>
    <definedName name="AcqOppSwitch" localSheetId="14">[1]Inputs!$E$44</definedName>
    <definedName name="AcqOppSwitch" localSheetId="8">[1]Inputs!$E$44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20">[1]Inputs!$E$49</definedName>
    <definedName name="KalundborgSwitch" localSheetId="7">[1]Inputs!$E$49</definedName>
    <definedName name="KalundborgSwitch" localSheetId="5">[1]Inputs!$E$49</definedName>
    <definedName name="KalundborgSwitch" localSheetId="19">[1]Inputs!$E$49</definedName>
    <definedName name="KalundborgSwitch" localSheetId="6">[1]Inputs!$E$49</definedName>
    <definedName name="KalundborgSwitch" localSheetId="3">[1]Inputs!$E$49</definedName>
    <definedName name="KalundborgSwitch" localSheetId="9">[1]Inputs!$E$49</definedName>
    <definedName name="KalundborgSwitch" localSheetId="4">[1]Inputs!$E$49</definedName>
    <definedName name="KalundborgSwitch" localSheetId="12">[1]Inputs!$E$49</definedName>
    <definedName name="KalundborgSwitch" localSheetId="13">[1]Inputs!$E$49</definedName>
    <definedName name="KalundborgSwitch" localSheetId="10">[1]Inputs!$E$49</definedName>
    <definedName name="KalundborgSwitch" localSheetId="11">[1]Inputs!$E$49</definedName>
    <definedName name="KalundborgSwitch" localSheetId="15">[1]Inputs!$E$49</definedName>
    <definedName name="KalundborgSwitch" localSheetId="14">[1]Inputs!$E$49</definedName>
    <definedName name="KalundborgSwitch" localSheetId="8">[1]Inputs!$E$49</definedName>
    <definedName name="KalundborgSwitch">[2]Inputs!$E$49</definedName>
    <definedName name="LasPalmasSwitch" localSheetId="20">[1]Inputs!#REF!</definedName>
    <definedName name="LasPalmasSwitch" localSheetId="7">[1]Inputs!#REF!</definedName>
    <definedName name="LasPalmasSwitch" localSheetId="16">[2]Inputs!#REF!</definedName>
    <definedName name="LasPalmasSwitch" localSheetId="18">[2]Inputs!#REF!</definedName>
    <definedName name="LasPalmasSwitch" localSheetId="5">[1]Inputs!#REF!</definedName>
    <definedName name="LasPalmasSwitch" localSheetId="19">[1]Inputs!#REF!</definedName>
    <definedName name="LasPalmasSwitch" localSheetId="6">[1]Inputs!#REF!</definedName>
    <definedName name="LasPalmasSwitch" localSheetId="3">[1]Inputs!#REF!</definedName>
    <definedName name="LasPalmasSwitch" localSheetId="9">[1]Inputs!#REF!</definedName>
    <definedName name="LasPalmasSwitch" localSheetId="17">[2]Inputs!#REF!</definedName>
    <definedName name="LasPalmasSwitch" localSheetId="4">[1]Inputs!#REF!</definedName>
    <definedName name="LasPalmasSwitch" localSheetId="12">[1]Inputs!#REF!</definedName>
    <definedName name="LasPalmasSwitch" localSheetId="13">[1]Inputs!#REF!</definedName>
    <definedName name="LasPalmasSwitch" localSheetId="10">[1]Inputs!#REF!</definedName>
    <definedName name="LasPalmasSwitch" localSheetId="11">[1]Inputs!#REF!</definedName>
    <definedName name="LasPalmasSwitch" localSheetId="1">[2]Inputs!#REF!</definedName>
    <definedName name="LasPalmasSwitch" localSheetId="15">[1]Inputs!#REF!</definedName>
    <definedName name="LasPalmasSwitch" localSheetId="14">[1]Inputs!#REF!</definedName>
    <definedName name="LasPalmasSwitch" localSheetId="8">[1]Inputs!#REF!</definedName>
    <definedName name="LasPalmasSwitch" localSheetId="2">[2]Inputs!#REF!</definedName>
    <definedName name="LasPalmasSwitch">[2]Inputs!#REF!</definedName>
    <definedName name="ll" localSheetId="20">[2]Inputs!#REF!</definedName>
    <definedName name="ll">[2]Inputs!#REF!</definedName>
    <definedName name="_xlnm.Print_Area" localSheetId="1">Notlar!$A$1:$CA$35</definedName>
    <definedName name="_xlnm.Print_Area" localSheetId="2">'Yasal Uyarı'!$A$1:$CA$35</definedName>
    <definedName name="ProjectionsSwitch" localSheetId="20">[1]Inputs!$E$13</definedName>
    <definedName name="ProjectionsSwitch" localSheetId="7">[1]Inputs!$E$13</definedName>
    <definedName name="ProjectionsSwitch" localSheetId="5">[1]Inputs!$E$13</definedName>
    <definedName name="ProjectionsSwitch" localSheetId="19">[1]Inputs!$E$13</definedName>
    <definedName name="ProjectionsSwitch" localSheetId="6">[1]Inputs!$E$13</definedName>
    <definedName name="ProjectionsSwitch" localSheetId="3">[1]Inputs!$E$13</definedName>
    <definedName name="ProjectionsSwitch" localSheetId="9">[1]Inputs!$E$13</definedName>
    <definedName name="ProjectionsSwitch" localSheetId="4">[1]Inputs!$E$13</definedName>
    <definedName name="ProjectionsSwitch" localSheetId="12">[1]Inputs!$E$13</definedName>
    <definedName name="ProjectionsSwitch" localSheetId="13">[1]Inputs!$E$13</definedName>
    <definedName name="ProjectionsSwitch" localSheetId="10">[1]Inputs!$E$13</definedName>
    <definedName name="ProjectionsSwitch" localSheetId="11">[1]Inputs!$E$13</definedName>
    <definedName name="ProjectionsSwitch" localSheetId="15">[1]Inputs!$E$13</definedName>
    <definedName name="ProjectionsSwitch" localSheetId="14">[1]Inputs!$E$13</definedName>
    <definedName name="ProjectionsSwitch" localSheetId="8">[1]Inputs!$E$13</definedName>
    <definedName name="ProjectionsSwitch">[2]Inputs!$E$13</definedName>
    <definedName name="SanJuanSwitch" localSheetId="20">[1]Inputs!$E$51</definedName>
    <definedName name="SanJuanSwitch" localSheetId="7">[1]Inputs!$E$51</definedName>
    <definedName name="SanJuanSwitch" localSheetId="5">[1]Inputs!$E$51</definedName>
    <definedName name="SanJuanSwitch" localSheetId="19">[1]Inputs!$E$51</definedName>
    <definedName name="SanJuanSwitch" localSheetId="6">[1]Inputs!$E$51</definedName>
    <definedName name="SanJuanSwitch" localSheetId="3">[1]Inputs!$E$51</definedName>
    <definedName name="SanJuanSwitch" localSheetId="9">[1]Inputs!$E$51</definedName>
    <definedName name="SanJuanSwitch" localSheetId="4">[1]Inputs!$E$51</definedName>
    <definedName name="SanJuanSwitch" localSheetId="12">[1]Inputs!$E$51</definedName>
    <definedName name="SanJuanSwitch" localSheetId="13">[1]Inputs!$E$51</definedName>
    <definedName name="SanJuanSwitch" localSheetId="10">[1]Inputs!$E$51</definedName>
    <definedName name="SanJuanSwitch" localSheetId="11">[1]Inputs!$E$51</definedName>
    <definedName name="SanJuanSwitch" localSheetId="15">[1]Inputs!$E$51</definedName>
    <definedName name="SanJuanSwitch" localSheetId="14">[1]Inputs!$E$51</definedName>
    <definedName name="SanJuanSwitch" localSheetId="8">[1]Inputs!$E$51</definedName>
    <definedName name="SanJuanSwitch">[2]Inputs!$E$51</definedName>
    <definedName name="ScenarioSwitch" localSheetId="20">[1]Inputs!$E$14</definedName>
    <definedName name="ScenarioSwitch" localSheetId="7">[1]Inputs!$E$14</definedName>
    <definedName name="ScenarioSwitch" localSheetId="5">[1]Inputs!$E$14</definedName>
    <definedName name="ScenarioSwitch" localSheetId="19">[1]Inputs!$E$14</definedName>
    <definedName name="ScenarioSwitch" localSheetId="6">[1]Inputs!$E$14</definedName>
    <definedName name="ScenarioSwitch" localSheetId="3">[1]Inputs!$E$14</definedName>
    <definedName name="ScenarioSwitch" localSheetId="9">[1]Inputs!$E$14</definedName>
    <definedName name="ScenarioSwitch" localSheetId="4">[1]Inputs!$E$14</definedName>
    <definedName name="ScenarioSwitch" localSheetId="12">[1]Inputs!$E$14</definedName>
    <definedName name="ScenarioSwitch" localSheetId="13">[1]Inputs!$E$14</definedName>
    <definedName name="ScenarioSwitch" localSheetId="10">[1]Inputs!$E$14</definedName>
    <definedName name="ScenarioSwitch" localSheetId="11">[1]Inputs!$E$14</definedName>
    <definedName name="ScenarioSwitch" localSheetId="15">[1]Inputs!$E$14</definedName>
    <definedName name="ScenarioSwitch" localSheetId="14">[1]Inputs!$E$14</definedName>
    <definedName name="ScenarioSwitch" localSheetId="8">[1]Inputs!$E$14</definedName>
    <definedName name="ScenarioSwitch">[2]Inputs!$E$14</definedName>
    <definedName name="TortolaSwitch" localSheetId="20">[1]Inputs!$E$50</definedName>
    <definedName name="TortolaSwitch" localSheetId="7">[1]Inputs!$E$50</definedName>
    <definedName name="TortolaSwitch" localSheetId="5">[1]Inputs!$E$50</definedName>
    <definedName name="TortolaSwitch" localSheetId="19">[1]Inputs!$E$50</definedName>
    <definedName name="TortolaSwitch" localSheetId="6">[1]Inputs!$E$50</definedName>
    <definedName name="TortolaSwitch" localSheetId="3">[1]Inputs!$E$50</definedName>
    <definedName name="TortolaSwitch" localSheetId="9">[1]Inputs!$E$50</definedName>
    <definedName name="TortolaSwitch" localSheetId="4">[1]Inputs!$E$50</definedName>
    <definedName name="TortolaSwitch" localSheetId="12">[1]Inputs!$E$50</definedName>
    <definedName name="TortolaSwitch" localSheetId="13">[1]Inputs!$E$50</definedName>
    <definedName name="TortolaSwitch" localSheetId="10">[1]Inputs!$E$50</definedName>
    <definedName name="TortolaSwitch" localSheetId="11">[1]Inputs!$E$50</definedName>
    <definedName name="TortolaSwitch" localSheetId="15">[1]Inputs!$E$50</definedName>
    <definedName name="TortolaSwitch" localSheetId="14">[1]Inputs!$E$50</definedName>
    <definedName name="TortolaSwitch" localSheetId="8">[1]Inputs!$E$50</definedName>
    <definedName name="TortolaSwitch">[2]Inputs!$E$50</definedName>
    <definedName name="ValenciaSwitch" localSheetId="20">[1]Inputs!$E$48</definedName>
    <definedName name="ValenciaSwitch" localSheetId="7">[1]Inputs!$E$48</definedName>
    <definedName name="ValenciaSwitch" localSheetId="5">[1]Inputs!$E$48</definedName>
    <definedName name="ValenciaSwitch" localSheetId="19">[1]Inputs!$E$48</definedName>
    <definedName name="ValenciaSwitch" localSheetId="6">[1]Inputs!$E$48</definedName>
    <definedName name="ValenciaSwitch" localSheetId="3">[1]Inputs!$E$48</definedName>
    <definedName name="ValenciaSwitch" localSheetId="9">[1]Inputs!$E$48</definedName>
    <definedName name="ValenciaSwitch" localSheetId="4">[1]Inputs!$E$48</definedName>
    <definedName name="ValenciaSwitch" localSheetId="12">[1]Inputs!$E$48</definedName>
    <definedName name="ValenciaSwitch" localSheetId="13">[1]Inputs!$E$48</definedName>
    <definedName name="ValenciaSwitch" localSheetId="10">[1]Inputs!$E$48</definedName>
    <definedName name="ValenciaSwitch" localSheetId="11">[1]Inputs!$E$48</definedName>
    <definedName name="ValenciaSwitch" localSheetId="15">[1]Inputs!$E$48</definedName>
    <definedName name="ValenciaSwitch" localSheetId="14">[1]Inputs!$E$48</definedName>
    <definedName name="ValenciaSwitch" localSheetId="8">[1]Inputs!$E$48</definedName>
    <definedName name="ValenciaSwitch">[2]Inputs!$E$48</definedName>
    <definedName name="z" localSheetId="20">[1]Inputs!#REF!</definedName>
    <definedName name="z" localSheetId="7">[1]Inputs!#REF!</definedName>
    <definedName name="z" localSheetId="16">[2]Inputs!#REF!</definedName>
    <definedName name="z" localSheetId="18">[2]Inputs!#REF!</definedName>
    <definedName name="z" localSheetId="5">[1]Inputs!#REF!</definedName>
    <definedName name="z" localSheetId="19">[1]Inputs!#REF!</definedName>
    <definedName name="z" localSheetId="6">[1]Inputs!#REF!</definedName>
    <definedName name="z" localSheetId="3">[1]Inputs!#REF!</definedName>
    <definedName name="z" localSheetId="9">[1]Inputs!#REF!</definedName>
    <definedName name="z" localSheetId="17">[2]Inputs!#REF!</definedName>
    <definedName name="z" localSheetId="4">[1]Inputs!#REF!</definedName>
    <definedName name="z" localSheetId="12">[1]Inputs!#REF!</definedName>
    <definedName name="z" localSheetId="13">[1]Inputs!#REF!</definedName>
    <definedName name="z" localSheetId="10">[1]Inputs!#REF!</definedName>
    <definedName name="z" localSheetId="11">[1]Inputs!#REF!</definedName>
    <definedName name="z" localSheetId="1">[2]Inputs!#REF!</definedName>
    <definedName name="z" localSheetId="15">[1]Inputs!#REF!</definedName>
    <definedName name="z" localSheetId="14">[1]Inputs!#REF!</definedName>
    <definedName name="z" localSheetId="8">[1]Inputs!#REF!</definedName>
    <definedName name="z" localSheetId="2">[2]Inputs!#REF!</definedName>
    <definedName name="z">[2]Inputs!#REF!</definedName>
    <definedName name="Z_5F6D01E3_9E6F_4D7F_980F_63899AF95899_.wvu.Cols" localSheetId="20" hidden="1">'Ağustos-22 '!$X:$XFD</definedName>
    <definedName name="Z_5F6D01E3_9E6F_4D7F_980F_63899AF95899_.wvu.Cols" localSheetId="16" hidden="1">'Aralık-22'!$X:$XFD</definedName>
    <definedName name="Z_5F6D01E3_9E6F_4D7F_980F_63899AF95899_.wvu.Cols" localSheetId="18" hidden="1">'Ekim-22'!$X:$XFD</definedName>
    <definedName name="Z_5F6D01E3_9E6F_4D7F_980F_63899AF95899_.wvu.Cols" localSheetId="19" hidden="1">'Eylül-22'!$X:$XFD</definedName>
    <definedName name="Z_5F6D01E3_9E6F_4D7F_980F_63899AF95899_.wvu.Cols" localSheetId="3" hidden="1">'Gemi Doluluk Oranları'!$AB:$XFD</definedName>
    <definedName name="Z_5F6D01E3_9E6F_4D7F_980F_63899AF95899_.wvu.Cols" localSheetId="17" hidden="1">'Kasım-22'!$X:$XFD</definedName>
    <definedName name="Z_5F6D01E3_9E6F_4D7F_980F_63899AF95899_.wvu.Cols" localSheetId="15"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46" l="1"/>
  <c r="Z28" i="46"/>
  <c r="Y28" i="46"/>
  <c r="X28" i="46"/>
  <c r="J28" i="46"/>
  <c r="I28" i="46"/>
  <c r="H28" i="46"/>
  <c r="G28" i="46"/>
  <c r="F28" i="46"/>
  <c r="M28" i="46" s="1"/>
  <c r="AA27" i="46"/>
  <c r="Z27" i="46"/>
  <c r="Y27" i="46"/>
  <c r="X27" i="46"/>
  <c r="J27" i="46"/>
  <c r="I27" i="46"/>
  <c r="M27" i="46" s="1"/>
  <c r="H27" i="46"/>
  <c r="L27" i="46" s="1"/>
  <c r="G27" i="46"/>
  <c r="K27" i="46" s="1"/>
  <c r="F27" i="46"/>
  <c r="V26" i="46"/>
  <c r="N26" i="46"/>
  <c r="M26" i="46"/>
  <c r="L26" i="46"/>
  <c r="K26" i="46"/>
  <c r="T25" i="46"/>
  <c r="V25" i="46"/>
  <c r="N25" i="46"/>
  <c r="M25" i="46"/>
  <c r="L25" i="46"/>
  <c r="K25" i="46"/>
  <c r="N23" i="46"/>
  <c r="M23" i="46"/>
  <c r="L23" i="46"/>
  <c r="K23" i="46"/>
  <c r="W22" i="46"/>
  <c r="N22" i="46"/>
  <c r="M22" i="46"/>
  <c r="L22" i="46"/>
  <c r="K22" i="46"/>
  <c r="W20" i="46"/>
  <c r="N20" i="46"/>
  <c r="M20" i="46"/>
  <c r="L20" i="46"/>
  <c r="K20" i="46"/>
  <c r="N19" i="46"/>
  <c r="M19" i="46"/>
  <c r="L19" i="46"/>
  <c r="K19" i="46"/>
  <c r="T17" i="46"/>
  <c r="N17" i="46"/>
  <c r="M17" i="46"/>
  <c r="L17" i="46"/>
  <c r="K17" i="46"/>
  <c r="N16" i="46"/>
  <c r="M16" i="46"/>
  <c r="L16" i="46"/>
  <c r="K16" i="46"/>
  <c r="T14" i="46"/>
  <c r="N14" i="46"/>
  <c r="M14" i="46"/>
  <c r="L14" i="46"/>
  <c r="K14" i="46"/>
  <c r="Q27" i="46"/>
  <c r="T13" i="46"/>
  <c r="N13" i="46"/>
  <c r="M13" i="46"/>
  <c r="L13" i="46"/>
  <c r="K13" i="46"/>
  <c r="R27" i="46" l="1"/>
  <c r="P28" i="46"/>
  <c r="U20" i="46"/>
  <c r="T22" i="46"/>
  <c r="U26" i="46"/>
  <c r="S27" i="46"/>
  <c r="Q28" i="46"/>
  <c r="V20" i="46"/>
  <c r="R28" i="46"/>
  <c r="W16" i="46"/>
  <c r="P27" i="46"/>
  <c r="W25" i="46"/>
  <c r="U14" i="46"/>
  <c r="U16" i="46"/>
  <c r="U22" i="46"/>
  <c r="N27" i="46"/>
  <c r="W23" i="46"/>
  <c r="S28" i="46"/>
  <c r="W17" i="46"/>
  <c r="W13" i="46"/>
  <c r="V14" i="46"/>
  <c r="V19" i="46"/>
  <c r="V22" i="46"/>
  <c r="T26" i="46"/>
  <c r="U17" i="46"/>
  <c r="O28" i="46"/>
  <c r="W19" i="46"/>
  <c r="W14" i="46"/>
  <c r="W26" i="46"/>
  <c r="U13" i="46"/>
  <c r="V17" i="46"/>
  <c r="T20" i="46"/>
  <c r="U25" i="46"/>
  <c r="V13" i="46"/>
  <c r="T16" i="46"/>
  <c r="V16" i="46"/>
  <c r="T19" i="46"/>
  <c r="U23" i="46"/>
  <c r="K28" i="46"/>
  <c r="N28" i="46"/>
  <c r="O27" i="46"/>
  <c r="T23" i="46"/>
  <c r="U19" i="46"/>
  <c r="V23" i="46"/>
  <c r="L28" i="46"/>
  <c r="AA28" i="45"/>
  <c r="Z28" i="45"/>
  <c r="Y28" i="45"/>
  <c r="X28" i="45"/>
  <c r="J28" i="45"/>
  <c r="I28" i="45"/>
  <c r="H28" i="45"/>
  <c r="G28" i="45"/>
  <c r="F28" i="45"/>
  <c r="AA27" i="45"/>
  <c r="Z27" i="45"/>
  <c r="Y27" i="45"/>
  <c r="X27" i="45"/>
  <c r="L27" i="45"/>
  <c r="K27" i="45"/>
  <c r="J27" i="45"/>
  <c r="I27" i="45"/>
  <c r="H27" i="45"/>
  <c r="G27" i="45"/>
  <c r="F27" i="45"/>
  <c r="T26" i="45"/>
  <c r="V26" i="45"/>
  <c r="N26" i="45"/>
  <c r="M26" i="45"/>
  <c r="L26" i="45"/>
  <c r="K26" i="45"/>
  <c r="W25" i="45"/>
  <c r="N25" i="45"/>
  <c r="M25" i="45"/>
  <c r="L25" i="45"/>
  <c r="K25" i="45"/>
  <c r="W23" i="45"/>
  <c r="N23" i="45"/>
  <c r="M23" i="45"/>
  <c r="L23" i="45"/>
  <c r="K23" i="45"/>
  <c r="V22" i="45"/>
  <c r="T22" i="45"/>
  <c r="U22" i="45"/>
  <c r="N22" i="45"/>
  <c r="M22" i="45"/>
  <c r="L22" i="45"/>
  <c r="K22" i="45"/>
  <c r="N20" i="45"/>
  <c r="M20" i="45"/>
  <c r="L20" i="45"/>
  <c r="K20" i="45"/>
  <c r="V19" i="45"/>
  <c r="N19" i="45"/>
  <c r="M19" i="45"/>
  <c r="L19" i="45"/>
  <c r="K19" i="45"/>
  <c r="W17" i="45"/>
  <c r="N17" i="45"/>
  <c r="M17" i="45"/>
  <c r="L17" i="45"/>
  <c r="K17" i="45"/>
  <c r="W16" i="45"/>
  <c r="N16" i="45"/>
  <c r="M16" i="45"/>
  <c r="L16" i="45"/>
  <c r="K16" i="45"/>
  <c r="T14" i="45"/>
  <c r="R28" i="45"/>
  <c r="V14" i="45"/>
  <c r="N14" i="45"/>
  <c r="M14" i="45"/>
  <c r="L14" i="45"/>
  <c r="K14" i="45"/>
  <c r="S27" i="45"/>
  <c r="W13" i="45"/>
  <c r="N13" i="45"/>
  <c r="M13" i="45"/>
  <c r="L13" i="45"/>
  <c r="K13" i="45"/>
  <c r="W27" i="46" l="1"/>
  <c r="V27" i="46"/>
  <c r="U27" i="46"/>
  <c r="T27" i="46"/>
  <c r="U28" i="46"/>
  <c r="T28" i="46"/>
  <c r="V28" i="46"/>
  <c r="W28" i="46"/>
  <c r="S28" i="45"/>
  <c r="U14" i="45"/>
  <c r="U26" i="45"/>
  <c r="P27" i="45"/>
  <c r="W14" i="45"/>
  <c r="U17" i="45"/>
  <c r="W26" i="45"/>
  <c r="N27" i="45"/>
  <c r="Q27" i="45"/>
  <c r="P28" i="45"/>
  <c r="V16" i="45"/>
  <c r="V17" i="45"/>
  <c r="W20" i="45"/>
  <c r="R27" i="45"/>
  <c r="Q28" i="45"/>
  <c r="W22" i="45"/>
  <c r="U23" i="45"/>
  <c r="T17" i="45"/>
  <c r="M28" i="45"/>
  <c r="N28" i="45"/>
  <c r="T13" i="45"/>
  <c r="T25" i="45"/>
  <c r="M27" i="45"/>
  <c r="O28" i="45"/>
  <c r="W19" i="45"/>
  <c r="U25" i="45"/>
  <c r="U20" i="45"/>
  <c r="V25" i="45"/>
  <c r="O27" i="45"/>
  <c r="U13" i="45"/>
  <c r="T20" i="45"/>
  <c r="V13" i="45"/>
  <c r="T16" i="45"/>
  <c r="U16" i="45"/>
  <c r="V20" i="45"/>
  <c r="T23" i="45"/>
  <c r="K28" i="45"/>
  <c r="T19" i="45"/>
  <c r="U19" i="45"/>
  <c r="V23" i="45"/>
  <c r="L28" i="45"/>
  <c r="AA28" i="44"/>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U28" i="45" l="1"/>
  <c r="T28" i="45"/>
  <c r="V28" i="45"/>
  <c r="W28" i="45"/>
  <c r="W27" i="45"/>
  <c r="V27" i="45"/>
  <c r="U27" i="45"/>
  <c r="T27" i="45"/>
  <c r="W17" i="44"/>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<sst xmlns="http://schemas.openxmlformats.org/spreadsheetml/2006/main" count="1231" uniqueCount="100">
  <si>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</si>
  <si>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</si>
  <si>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</si>
  <si>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</si>
  <si>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</si>
  <si>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</si>
  <si>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</si>
  <si>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</si>
  <si>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</si>
  <si>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</si>
  <si>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</si>
  <si>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</si>
  <si>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</si>
  <si>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</si>
  <si>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</si>
  <si>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</si>
  <si>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</si>
  <si>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</si>
  <si>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</si>
  <si>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</si>
  <si>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</si>
  <si>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</si>
  <si>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</si>
  <si>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</si>
  <si>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</si>
  <si>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</si>
  <si>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</si>
  <si>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</si>
  <si>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</si>
  <si>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</si>
  <si>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</si>
  <si>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</si>
  <si>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</si>
  <si>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</si>
  <si>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</si>
  <si>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</si>
  <si>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</si>
  <si>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</si>
  <si>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</si>
  <si>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</si>
  <si>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</si>
  <si>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</si>
  <si>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</si>
  <si>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</si>
  <si>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</si>
  <si>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</si>
  <si>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</si>
  <si>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</si>
  <si>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</si>
  <si>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</si>
  <si>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</si>
  <si>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</si>
  <si>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</si>
  <si>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</si>
  <si>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</si>
  <si>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</si>
  <si>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</si>
  <si>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</si>
  <si>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</si>
  <si>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</si>
  <si>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</si>
  <si>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</si>
  <si>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</si>
  <si>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</si>
  <si>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</si>
  <si>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</si>
  <si>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</si>
  <si>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</si>
  <si>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</si>
  <si>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</si>
  <si>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</si>
  <si>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</si>
  <si>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</si>
  <si>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</si>
  <si>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</si>
  <si>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</si>
  <si>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</si>
  <si>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</si>
  <si>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</si>
  <si>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</si>
  <si>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</si>
  <si>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</si>
  <si>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</si>
  <si>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</si>
  <si>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</si>
  <si>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</si>
  <si>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</si>
  <si>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</si>
  <si>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</si>
  <si>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</si>
  <si>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</si>
  <si>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</si>
  <si>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</si>
  <si>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</si>
  <si>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</si>
  <si>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</si>
  <si>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</si>
  <si>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</si>
  <si>
    <t>Ekim 2023</t>
  </si>
  <si>
    <t>Kasım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</si>
</sst>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s>
  <fonts count="46">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8">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63">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49" fontId="17" fillId="3" borderId="0" xfId="2" quotePrefix="1" applyNumberFormat="1" applyFont="1" applyFill="1"/>
    <xf numFmtId="164" fontId="18" fillId="2" borderId="15" xfId="1" applyNumberFormat="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xf numFmtId="0" fontId="18" fillId="2" borderId="16" xfId="1" applyFont="1" applyBorder="1" applyAlignment="1">
      <alignment horizontal="center"/>
    </xf>
    <xf numFmtId="0" fontId="19" fillId="5" borderId="0" xfId="3" applyFont="1" applyBorder="1"/>
    <xf numFmtId="0" fontId="20" fillId="6" borderId="0"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0" xfId="0" applyFont="1" applyFill="1" applyBorder="1" applyAlignment="1">
      <alignment horizontal="center" vertical="center"/>
    </xf>
    <xf numFmtId="0" fontId="17" fillId="3" borderId="0" xfId="0" applyFont="1" applyFill="1" applyBorder="1"/>
    <xf numFmtId="168" fontId="17" fillId="8" borderId="19" xfId="7" applyNumberFormat="1" applyFont="1" applyFill="1" applyBorder="1" applyAlignment="1" applyProtection="1">
      <alignment horizontal="right" indent="1"/>
    </xf>
    <xf numFmtId="169" fontId="17" fillId="3" borderId="0" xfId="0" applyNumberFormat="1" applyFont="1" applyFill="1" applyBorder="1" applyAlignment="1">
      <alignment horizontal="right" indent="1"/>
    </xf>
    <xf numFmtId="168" fontId="17" fillId="3" borderId="19" xfId="7" applyNumberFormat="1" applyFont="1" applyFill="1" applyBorder="1" applyAlignment="1" applyProtection="1">
      <alignment horizontal="right" indent="1"/>
    </xf>
    <xf numFmtId="168" fontId="17" fillId="8" borderId="27" xfId="7" applyNumberFormat="1" applyFont="1" applyFill="1" applyBorder="1" applyAlignment="1" applyProtection="1">
      <alignment horizontal="right" indent="1"/>
    </xf>
    <xf numFmtId="168" fontId="17" fillId="8" borderId="9" xfId="7" applyNumberFormat="1" applyFont="1" applyFill="1" applyBorder="1" applyAlignment="1" applyProtection="1">
      <alignment horizontal="right" indent="1"/>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0.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45275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6.2">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6" t="s">
        <v>59</v>
      </c>
      <c r="G9" s="236"/>
      <c r="H9" s="236"/>
      <c r="I9" s="236"/>
      <c r="J9" s="236"/>
      <c r="K9" s="236"/>
      <c r="L9" s="236"/>
      <c r="M9" s="236"/>
      <c r="N9" s="237"/>
      <c r="O9" s="238" t="s">
        <v>60</v>
      </c>
      <c r="P9" s="236"/>
      <c r="Q9" s="236"/>
      <c r="R9" s="236"/>
      <c r="S9" s="236"/>
      <c r="T9" s="236"/>
      <c r="U9" s="236"/>
      <c r="V9" s="236"/>
      <c r="W9" s="237"/>
      <c r="X9" s="238" t="s">
        <v>25</v>
      </c>
      <c r="Y9" s="236"/>
      <c r="Z9" s="236"/>
      <c r="AA9" s="239"/>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0.8">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0.8">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0.8">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0.8">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0.8">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1.4"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2"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10.3320312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6.2">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36" t="s">
        <v>52</v>
      </c>
      <c r="G9" s="236"/>
      <c r="H9" s="236"/>
      <c r="I9" s="236"/>
      <c r="J9" s="236"/>
      <c r="K9" s="236"/>
      <c r="L9" s="236"/>
      <c r="M9" s="236"/>
      <c r="N9" s="237"/>
      <c r="O9" s="238" t="s">
        <v>53</v>
      </c>
      <c r="P9" s="236"/>
      <c r="Q9" s="236"/>
      <c r="R9" s="236"/>
      <c r="S9" s="236"/>
      <c r="T9" s="236"/>
      <c r="U9" s="236"/>
      <c r="V9" s="236"/>
      <c r="W9" s="237"/>
      <c r="X9" s="238" t="s">
        <v>25</v>
      </c>
      <c r="Y9" s="236"/>
      <c r="Z9" s="236"/>
      <c r="AA9" s="239"/>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ht="14.4">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ht="14.4">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ht="14.4">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ht="14.4">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ht="14.4">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5.6"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4.4">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6.2">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ht="14.4">
      <c r="A9" s="10"/>
      <c r="C9" s="171" t="s">
        <v>11</v>
      </c>
      <c r="D9" s="172"/>
      <c r="E9" s="172"/>
      <c r="F9" s="236" t="s">
        <v>50</v>
      </c>
      <c r="G9" s="236"/>
      <c r="H9" s="236"/>
      <c r="I9" s="236"/>
      <c r="J9" s="236"/>
      <c r="K9" s="236"/>
      <c r="L9" s="236"/>
      <c r="M9" s="236"/>
      <c r="N9" s="237"/>
      <c r="O9" s="238" t="s">
        <v>51</v>
      </c>
      <c r="P9" s="236"/>
      <c r="Q9" s="236"/>
      <c r="R9" s="236"/>
      <c r="S9" s="236"/>
      <c r="T9" s="236"/>
      <c r="U9" s="236"/>
      <c r="V9" s="236"/>
      <c r="W9" s="237"/>
      <c r="X9" s="238" t="s">
        <v>25</v>
      </c>
      <c r="Y9" s="236"/>
      <c r="Z9" s="236"/>
      <c r="AA9" s="239"/>
      <c r="AB9" s="10"/>
      <c r="AC9" s="10"/>
    </row>
    <row r="10" spans="1:29"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ht="14.4">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ht="14.4">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ht="14.4">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ht="14.4">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ht="14.4">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ht="14.4">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ht="14.4">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ht="14.4">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ht="14.4">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ht="14.4">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5.6"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36" t="s">
        <v>13</v>
      </c>
      <c r="G9" s="236"/>
      <c r="H9" s="236"/>
      <c r="I9" s="236"/>
      <c r="J9" s="236"/>
      <c r="K9" s="236"/>
      <c r="L9" s="236"/>
      <c r="M9" s="236"/>
      <c r="N9" s="237"/>
      <c r="O9" s="238" t="s">
        <v>14</v>
      </c>
      <c r="P9" s="236"/>
      <c r="Q9" s="236"/>
      <c r="R9" s="236"/>
      <c r="S9" s="236"/>
      <c r="T9" s="236"/>
      <c r="U9" s="236"/>
      <c r="V9" s="236"/>
      <c r="W9" s="237"/>
      <c r="X9" s="238" t="s">
        <v>25</v>
      </c>
      <c r="Y9" s="236"/>
      <c r="Z9" s="236"/>
      <c r="AA9" s="239"/>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ht="14.4">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ht="14.4">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ht="14.4">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ht="14.4">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ht="14.4">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ht="14.4">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ht="14.4">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ht="14.4">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ht="14.4">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ht="14.4">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5.6"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4.4">
      <c r="A9" s="10"/>
      <c r="C9" s="171" t="s">
        <v>11</v>
      </c>
      <c r="D9" s="172"/>
      <c r="E9" s="172"/>
      <c r="F9" s="236" t="s">
        <v>13</v>
      </c>
      <c r="G9" s="236"/>
      <c r="H9" s="236"/>
      <c r="I9" s="236"/>
      <c r="J9" s="236"/>
      <c r="K9" s="236"/>
      <c r="L9" s="236"/>
      <c r="M9" s="236"/>
      <c r="N9" s="237"/>
      <c r="O9" s="238" t="s">
        <v>14</v>
      </c>
      <c r="P9" s="236"/>
      <c r="Q9" s="236"/>
      <c r="R9" s="236"/>
      <c r="S9" s="236"/>
      <c r="T9" s="236"/>
      <c r="U9" s="236"/>
      <c r="V9" s="236"/>
      <c r="W9" s="237"/>
      <c r="X9" s="238" t="s">
        <v>81</v>
      </c>
      <c r="Y9" s="236"/>
      <c r="Z9" s="236"/>
      <c r="AA9" s="239"/>
      <c r="AB9" s="10"/>
    </row>
    <row r="10" spans="1:28"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4.4">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ht="14.4">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4.4">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ht="14.4">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4.4">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ht="14.4">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4.4">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ht="14.4">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4.4">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ht="14.4">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4.4">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ht="14.4">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5.6"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t="14.4" hidden="1">
      <c r="P33" s="220"/>
      <c r="Q33" s="220"/>
      <c r="R33" s="220"/>
      <c r="S33" s="220"/>
      <c r="AB33" s="10"/>
    </row>
    <row r="34" spans="16:28" ht="14.4" hidden="1">
      <c r="P34" s="220"/>
      <c r="Q34" s="220"/>
      <c r="R34" s="220"/>
      <c r="S34" s="220"/>
      <c r="AB34" s="10"/>
    </row>
    <row r="35" spans="16:28" ht="14.4" hidden="1">
      <c r="AB35" s="10"/>
    </row>
    <row r="36" spans="16:28" ht="14.4" hidden="1">
      <c r="AB36" s="10"/>
    </row>
    <row r="37" spans="16:28" ht="14.4"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31" sqref="F12:AA31"/>
    </sheetView>
  </sheetViews>
  <sheetFormatPr defaultColWidth="0" defaultRowHeight="14.4" customHeight="1" zeroHeight="1"/>
  <cols>
    <col min="1" max="2" width="4.33203125" customWidth="1"/>
    <col min="3" max="3" width="3.6640625" customWidth="1"/>
    <col min="4" max="4" width="8.88671875" customWidth="1"/>
    <col min="5" max="5" width="10.6640625" bestFit="1" customWidth="1"/>
    <col min="6" max="10" width="8.88671875" customWidth="1"/>
    <col min="11" max="14" width="7.88671875" customWidth="1"/>
    <col min="15" max="19" width="10.33203125" bestFit="1" customWidth="1"/>
    <col min="20" max="21" width="8.33203125" bestFit="1" customWidth="1"/>
    <col min="22" max="22" width="9" bestFit="1" customWidth="1"/>
    <col min="23" max="23" width="7.6640625" customWidth="1"/>
    <col min="24" max="26" width="10.33203125" bestFit="1" customWidth="1"/>
    <col min="27" max="27" width="11.33203125" bestFit="1" customWidth="1"/>
    <col min="28" max="28" width="3.332031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6.2">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36" t="s">
        <v>43</v>
      </c>
      <c r="G9" s="236"/>
      <c r="H9" s="236"/>
      <c r="I9" s="236"/>
      <c r="J9" s="236"/>
      <c r="K9" s="236"/>
      <c r="L9" s="236"/>
      <c r="M9" s="236"/>
      <c r="N9" s="237"/>
      <c r="O9" s="238" t="s">
        <v>44</v>
      </c>
      <c r="P9" s="236"/>
      <c r="Q9" s="236"/>
      <c r="R9" s="236"/>
      <c r="S9" s="236"/>
      <c r="T9" s="236"/>
      <c r="U9" s="236"/>
      <c r="V9" s="236"/>
      <c r="W9" s="237"/>
      <c r="X9" s="238" t="s">
        <v>25</v>
      </c>
      <c r="Y9" s="236"/>
      <c r="Z9" s="236"/>
      <c r="AA9" s="239"/>
      <c r="AB9" s="10"/>
    </row>
    <row r="10" spans="1:28">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5"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5.6"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c r="P34" s="220"/>
      <c r="Q34" s="220"/>
      <c r="R34" s="220"/>
      <c r="S34" s="220"/>
      <c r="AB34" s="10"/>
    </row>
    <row r="35" spans="1:28" hidden="1">
      <c r="P35" s="220"/>
      <c r="Q35" s="220"/>
      <c r="R35" s="220"/>
      <c r="S35" s="220"/>
      <c r="AB35" s="10"/>
    </row>
    <row r="36" spans="1:28" hidden="1">
      <c r="P36" s="220"/>
      <c r="Q36" s="220"/>
      <c r="R36" s="220"/>
      <c r="S36" s="220"/>
      <c r="AB36" s="10"/>
    </row>
    <row r="37" spans="1:28" hidden="1">
      <c r="AB37" s="10"/>
    </row>
    <row r="38" spans="1:28" hidden="1">
      <c r="AB38" s="10"/>
    </row>
    <row r="39" spans="1:28" hidden="1">
      <c r="AB39" s="10"/>
    </row>
    <row r="40" spans="1:28" ht="14.4" customHeight="1"/>
    <row r="41" spans="1:28" ht="14.4" customHeight="1"/>
    <row r="42" spans="1:28" ht="14.4" customHeight="1"/>
    <row r="43" spans="1:28" ht="14.4" customHeight="1"/>
    <row r="44" spans="1:28" ht="14.4" customHeight="1"/>
    <row r="45" spans="1:28" ht="14.4" customHeight="1"/>
    <row r="46" spans="1:28" ht="14.4" customHeight="1"/>
    <row r="47" spans="1:28" ht="14.4" customHeight="1"/>
    <row r="48" spans="1:2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sheetData>
  <mergeCells count="3">
    <mergeCell ref="F9:N9"/>
    <mergeCell ref="O9:W9"/>
    <mergeCell ref="X9:AA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6.2">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4.4">
      <c r="A9" s="10"/>
      <c r="B9"/>
      <c r="C9" s="171" t="s">
        <v>11</v>
      </c>
      <c r="D9" s="172"/>
      <c r="E9" s="172"/>
      <c r="F9" s="236" t="s">
        <v>41</v>
      </c>
      <c r="G9" s="236"/>
      <c r="H9" s="236"/>
      <c r="I9" s="236"/>
      <c r="J9" s="236"/>
      <c r="K9" s="236"/>
      <c r="L9" s="236"/>
      <c r="M9" s="236"/>
      <c r="N9" s="237"/>
      <c r="O9" s="238" t="s">
        <v>41</v>
      </c>
      <c r="P9" s="236"/>
      <c r="Q9" s="236"/>
      <c r="R9" s="236"/>
      <c r="S9" s="236"/>
      <c r="T9" s="236"/>
      <c r="U9" s="236"/>
      <c r="V9" s="236"/>
      <c r="W9" s="237"/>
      <c r="X9" s="238" t="s">
        <v>25</v>
      </c>
      <c r="Y9" s="236"/>
      <c r="Z9" s="236"/>
      <c r="AA9" s="239"/>
      <c r="AB9" s="10"/>
      <c r="AC9" s="124"/>
      <c r="AD9" s="124"/>
      <c r="AE9" s="124"/>
      <c r="AF9" s="124"/>
      <c r="AG9" s="124"/>
      <c r="AH9" s="124"/>
      <c r="AI9" s="124"/>
      <c r="AJ9" s="124"/>
      <c r="AK9" s="124"/>
      <c r="AL9" s="124"/>
      <c r="AM9" s="124"/>
      <c r="AN9" s="124"/>
      <c r="AO9" s="124"/>
      <c r="AP9" s="124"/>
      <c r="AQ9" s="124"/>
    </row>
    <row r="10" spans="1:43" ht="14.4">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4.4">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4.4">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4.4">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4.4">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4.4">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4.4">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4.4">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4.4">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4.4">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4.4">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4.4">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4.4">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4.4">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4.4">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4.4">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4.4">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4.4">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4.4">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5"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6" t="s">
        <v>39</v>
      </c>
      <c r="G9" s="236"/>
      <c r="H9" s="236"/>
      <c r="I9" s="236"/>
      <c r="J9" s="236"/>
      <c r="K9" s="236"/>
      <c r="L9" s="237"/>
      <c r="M9" s="238" t="s">
        <v>38</v>
      </c>
      <c r="N9" s="236"/>
      <c r="O9" s="236"/>
      <c r="P9" s="236"/>
      <c r="Q9" s="236"/>
      <c r="R9" s="236"/>
      <c r="S9" s="237"/>
      <c r="T9" s="238" t="s">
        <v>25</v>
      </c>
      <c r="U9" s="236"/>
      <c r="V9" s="239"/>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4.4">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4.4">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4.4">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4.4">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4.4">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4.4">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4.4">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4.4">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4.4">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4.4">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4.4">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4.4">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4.4">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4.4">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4.4">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4.4">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6" t="s">
        <v>35</v>
      </c>
      <c r="G9" s="236"/>
      <c r="H9" s="236"/>
      <c r="I9" s="236"/>
      <c r="J9" s="236"/>
      <c r="K9" s="236"/>
      <c r="L9" s="237"/>
      <c r="M9" s="238" t="s">
        <v>36</v>
      </c>
      <c r="N9" s="236"/>
      <c r="O9" s="236"/>
      <c r="P9" s="236"/>
      <c r="Q9" s="236"/>
      <c r="R9" s="236"/>
      <c r="S9" s="237"/>
      <c r="T9" s="238" t="s">
        <v>25</v>
      </c>
      <c r="U9" s="236"/>
      <c r="V9" s="239"/>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4.4">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6" t="s">
        <v>32</v>
      </c>
      <c r="G9" s="236"/>
      <c r="H9" s="236"/>
      <c r="I9" s="236"/>
      <c r="J9" s="236"/>
      <c r="K9" s="236"/>
      <c r="L9" s="237"/>
      <c r="M9" s="238" t="s">
        <v>33</v>
      </c>
      <c r="N9" s="236"/>
      <c r="O9" s="236"/>
      <c r="P9" s="236"/>
      <c r="Q9" s="236"/>
      <c r="R9" s="236"/>
      <c r="S9" s="237"/>
      <c r="T9" s="238" t="s">
        <v>25</v>
      </c>
      <c r="U9" s="236"/>
      <c r="V9" s="239"/>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4.4">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4.4">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5"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6" t="s">
        <v>27</v>
      </c>
      <c r="G9" s="236"/>
      <c r="H9" s="236"/>
      <c r="I9" s="236"/>
      <c r="J9" s="236"/>
      <c r="K9" s="236"/>
      <c r="L9" s="237"/>
      <c r="M9" s="238" t="s">
        <v>28</v>
      </c>
      <c r="N9" s="236"/>
      <c r="O9" s="236"/>
      <c r="P9" s="236"/>
      <c r="Q9" s="236"/>
      <c r="R9" s="236"/>
      <c r="S9" s="237"/>
      <c r="T9" s="238" t="s">
        <v>25</v>
      </c>
      <c r="U9" s="236"/>
      <c r="V9" s="239"/>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36" t="s">
        <v>65</v>
      </c>
      <c r="G9" s="236"/>
      <c r="H9" s="236"/>
      <c r="I9" s="236"/>
      <c r="J9" s="236"/>
      <c r="K9" s="236"/>
      <c r="L9" s="237"/>
      <c r="M9" s="238" t="s">
        <v>66</v>
      </c>
      <c r="N9" s="236"/>
      <c r="O9" s="236"/>
      <c r="P9" s="236"/>
      <c r="Q9" s="236"/>
      <c r="R9" s="236"/>
      <c r="S9" s="237"/>
      <c r="T9" s="238" t="s">
        <v>25</v>
      </c>
      <c r="U9" s="236"/>
      <c r="V9" s="239"/>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41" t="s">
        <v>62</v>
      </c>
      <c r="G9" s="241"/>
      <c r="H9" s="241"/>
      <c r="I9" s="241"/>
      <c r="J9" s="241"/>
      <c r="K9" s="241"/>
      <c r="L9" s="242"/>
      <c r="M9" s="240" t="s">
        <v>63</v>
      </c>
      <c r="N9" s="241"/>
      <c r="O9" s="241"/>
      <c r="P9" s="241"/>
      <c r="Q9" s="241"/>
      <c r="R9" s="241"/>
      <c r="S9" s="242"/>
      <c r="T9" s="240" t="s">
        <v>25</v>
      </c>
      <c r="U9" s="241"/>
      <c r="V9" s="243"/>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44" t="s">
        <v>59</v>
      </c>
      <c r="G6" s="244"/>
      <c r="H6" s="244"/>
      <c r="I6" s="244"/>
      <c r="J6" s="244"/>
      <c r="K6" s="244"/>
      <c r="L6" s="245"/>
      <c r="M6" s="246" t="s">
        <v>60</v>
      </c>
      <c r="N6" s="244"/>
      <c r="O6" s="244"/>
      <c r="P6" s="244"/>
      <c r="Q6" s="244"/>
      <c r="R6" s="244"/>
      <c r="S6" s="245"/>
      <c r="T6" s="246" t="s">
        <v>25</v>
      </c>
      <c r="U6" s="244"/>
      <c r="V6" s="244"/>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44" t="s">
        <v>52</v>
      </c>
      <c r="G6" s="244"/>
      <c r="H6" s="244"/>
      <c r="I6" s="244"/>
      <c r="J6" s="244"/>
      <c r="K6" s="244"/>
      <c r="L6" s="245"/>
      <c r="M6" s="246" t="s">
        <v>53</v>
      </c>
      <c r="N6" s="244"/>
      <c r="O6" s="244"/>
      <c r="P6" s="244"/>
      <c r="Q6" s="244"/>
      <c r="R6" s="244"/>
      <c r="S6" s="245"/>
      <c r="T6" s="246" t="s">
        <v>25</v>
      </c>
      <c r="U6" s="244"/>
      <c r="V6" s="244"/>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47" t="s">
        <v>50</v>
      </c>
      <c r="G6" s="247"/>
      <c r="H6" s="247"/>
      <c r="I6" s="247"/>
      <c r="J6" s="247"/>
      <c r="K6" s="247"/>
      <c r="L6" s="242"/>
      <c r="M6" s="240" t="s">
        <v>51</v>
      </c>
      <c r="N6" s="247"/>
      <c r="O6" s="247"/>
      <c r="P6" s="247"/>
      <c r="Q6" s="247"/>
      <c r="R6" s="247"/>
      <c r="S6" s="242"/>
      <c r="T6" s="240" t="s">
        <v>25</v>
      </c>
      <c r="U6" s="247"/>
      <c r="V6" s="247"/>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7" t="s">
        <v>13</v>
      </c>
      <c r="G6" s="247"/>
      <c r="H6" s="247"/>
      <c r="I6" s="247"/>
      <c r="J6" s="247"/>
      <c r="K6" s="247"/>
      <c r="L6" s="242"/>
      <c r="M6" s="240" t="s">
        <v>14</v>
      </c>
      <c r="N6" s="247"/>
      <c r="O6" s="247"/>
      <c r="P6" s="247"/>
      <c r="Q6" s="247"/>
      <c r="R6" s="247"/>
      <c r="S6" s="242"/>
      <c r="T6" s="240" t="s">
        <v>25</v>
      </c>
      <c r="U6" s="247"/>
      <c r="V6" s="24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7" t="s">
        <v>43</v>
      </c>
      <c r="G6" s="247"/>
      <c r="H6" s="247"/>
      <c r="I6" s="247"/>
      <c r="J6" s="247"/>
      <c r="K6" s="247"/>
      <c r="L6" s="242"/>
      <c r="M6" s="240" t="s">
        <v>44</v>
      </c>
      <c r="N6" s="247"/>
      <c r="O6" s="247"/>
      <c r="P6" s="247"/>
      <c r="Q6" s="247"/>
      <c r="R6" s="247"/>
      <c r="S6" s="242"/>
      <c r="T6" s="240" t="s">
        <v>25</v>
      </c>
      <c r="U6" s="247"/>
      <c r="V6" s="24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47" t="s">
        <v>41</v>
      </c>
      <c r="G6" s="247"/>
      <c r="H6" s="247"/>
      <c r="I6" s="247"/>
      <c r="J6" s="247"/>
      <c r="K6" s="247"/>
      <c r="L6" s="242"/>
      <c r="M6" s="240" t="s">
        <v>41</v>
      </c>
      <c r="N6" s="247"/>
      <c r="O6" s="247"/>
      <c r="P6" s="247"/>
      <c r="Q6" s="247"/>
      <c r="R6" s="247"/>
      <c r="S6" s="242"/>
      <c r="T6" s="240" t="s">
        <v>25</v>
      </c>
      <c r="U6" s="247"/>
      <c r="V6" s="247"/>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40" t="s">
        <v>39</v>
      </c>
      <c r="G6" s="248"/>
      <c r="H6" s="248"/>
      <c r="I6" s="249"/>
      <c r="J6" s="250"/>
      <c r="K6" s="240" t="s">
        <v>38</v>
      </c>
      <c r="L6" s="248"/>
      <c r="M6" s="248"/>
      <c r="N6" s="249"/>
      <c r="O6" s="250"/>
      <c r="P6" s="247" t="s">
        <v>25</v>
      </c>
      <c r="Q6" s="25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40" t="s">
        <v>35</v>
      </c>
      <c r="G6" s="248"/>
      <c r="H6" s="248"/>
      <c r="I6" s="249"/>
      <c r="J6" s="250"/>
      <c r="K6" s="240" t="s">
        <v>36</v>
      </c>
      <c r="L6" s="248"/>
      <c r="M6" s="248"/>
      <c r="N6" s="249"/>
      <c r="O6" s="250"/>
      <c r="P6" s="247" t="s">
        <v>25</v>
      </c>
      <c r="Q6" s="25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40" t="s">
        <v>32</v>
      </c>
      <c r="G6" s="248"/>
      <c r="H6" s="248"/>
      <c r="I6" s="249"/>
      <c r="J6" s="250"/>
      <c r="K6" s="240" t="s">
        <v>33</v>
      </c>
      <c r="L6" s="248"/>
      <c r="M6" s="248"/>
      <c r="N6" s="249"/>
      <c r="O6" s="250"/>
      <c r="P6" s="247" t="s">
        <v>25</v>
      </c>
      <c r="Q6" s="25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40" t="s">
        <v>27</v>
      </c>
      <c r="G6" s="248"/>
      <c r="H6" s="248"/>
      <c r="I6" s="249"/>
      <c r="J6" s="250"/>
      <c r="K6" s="240" t="s">
        <v>28</v>
      </c>
      <c r="L6" s="248"/>
      <c r="M6" s="248"/>
      <c r="N6" s="249"/>
      <c r="O6" s="250"/>
      <c r="P6" s="247" t="s">
        <v>25</v>
      </c>
      <c r="Q6" s="251"/>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A57"/>
  <sheetViews>
    <sheetView showGridLines="0" tabSelected="1" topLeftCell="D1" zoomScale="90" zoomScaleNormal="90" zoomScalePageLayoutView="40" workbookViewId="0">
      <selection activeCell="Z9" sqref="Z9"/>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22" width="10.109375" customWidth="1"/>
    <col min="23" max="23" width="7.6640625" bestFit="1" customWidth="1"/>
    <col min="24" max="26" width="7.6640625" customWidth="1"/>
    <col min="27" max="27" width="8.33203125" style="10" bestFit="1" customWidth="1"/>
    <col min="28" max="42" width="0" style="10" hidden="1" customWidth="1"/>
    <col min="43" max="53" width="0" hidden="1" customWidth="1"/>
    <col min="54" max="16384" width="9.109375" hidden="1"/>
  </cols>
  <sheetData>
    <row r="1" spans="1:42" ht="14.4">
      <c r="A1" s="10"/>
      <c r="B1" s="10"/>
      <c r="C1" s="10"/>
      <c r="D1" s="10"/>
      <c r="E1" s="10"/>
      <c r="F1" s="204"/>
      <c r="G1" s="204"/>
      <c r="H1" s="204"/>
      <c r="I1" s="204"/>
      <c r="J1" s="204"/>
      <c r="K1" s="204"/>
      <c r="L1" s="204"/>
      <c r="M1" s="204"/>
      <c r="N1" s="204"/>
      <c r="O1" s="204"/>
      <c r="P1" s="204"/>
      <c r="Q1" s="204"/>
      <c r="R1" s="10"/>
      <c r="S1" s="10"/>
      <c r="T1" s="10"/>
      <c r="U1" s="10"/>
      <c r="V1" s="10"/>
      <c r="W1" s="10"/>
      <c r="X1" s="10"/>
      <c r="Y1" s="10"/>
      <c r="Z1" s="10"/>
    </row>
    <row r="2" spans="1:42" ht="18.600000000000001" thickBot="1">
      <c r="A2" s="10"/>
      <c r="B2" s="211"/>
      <c r="C2" s="28"/>
      <c r="D2" s="28"/>
      <c r="E2" s="28"/>
      <c r="F2" s="212"/>
      <c r="G2" s="212"/>
      <c r="H2" s="212"/>
      <c r="I2" s="212"/>
      <c r="J2" s="212"/>
      <c r="K2" s="212"/>
      <c r="L2" s="212"/>
      <c r="M2" s="212"/>
      <c r="N2" s="212"/>
      <c r="O2" s="212"/>
      <c r="P2" s="212"/>
      <c r="Q2" s="212"/>
      <c r="R2" s="28"/>
      <c r="S2" s="28"/>
      <c r="T2" s="223"/>
      <c r="U2" s="223"/>
      <c r="V2" s="223"/>
      <c r="W2" s="223"/>
      <c r="X2" s="223"/>
      <c r="Y2" s="223"/>
      <c r="Z2" s="223"/>
    </row>
    <row r="3" spans="1:42" ht="14.4">
      <c r="A3" s="10"/>
      <c r="B3" s="164"/>
      <c r="C3" s="165"/>
      <c r="D3" s="165"/>
      <c r="E3" s="165"/>
      <c r="F3" s="205"/>
      <c r="G3" s="205"/>
      <c r="H3" s="205"/>
      <c r="I3" s="205"/>
      <c r="J3" s="205"/>
      <c r="K3" s="205"/>
      <c r="L3" s="205"/>
      <c r="M3" s="205"/>
      <c r="N3" s="205"/>
      <c r="O3" s="205"/>
      <c r="P3" s="205"/>
      <c r="Q3" s="205"/>
      <c r="R3" s="165"/>
      <c r="S3" s="166"/>
      <c r="T3" s="166"/>
      <c r="U3" s="166"/>
      <c r="V3" s="166"/>
      <c r="W3" s="166"/>
      <c r="X3" s="166"/>
      <c r="Y3" s="166"/>
      <c r="Z3" s="166"/>
    </row>
    <row r="4" spans="1:42" ht="16.2">
      <c r="A4" s="10"/>
      <c r="B4" s="167" t="s">
        <v>11</v>
      </c>
      <c r="C4" s="168"/>
      <c r="D4" s="165"/>
      <c r="E4" s="169" t="s">
        <v>94</v>
      </c>
      <c r="F4" s="205"/>
      <c r="G4" s="205"/>
      <c r="H4" s="205"/>
      <c r="I4" s="205"/>
      <c r="J4" s="205"/>
      <c r="K4" s="205"/>
      <c r="L4" s="205"/>
      <c r="M4" s="205"/>
      <c r="N4" s="205"/>
      <c r="O4" s="205"/>
      <c r="P4" s="205"/>
      <c r="Q4" s="205"/>
      <c r="R4" s="165"/>
      <c r="S4" s="165"/>
      <c r="T4" s="165"/>
      <c r="U4" s="165"/>
      <c r="V4" s="165"/>
      <c r="W4" s="165"/>
      <c r="X4" s="165"/>
      <c r="Y4" s="165"/>
      <c r="Z4" s="165"/>
    </row>
    <row r="5" spans="1:42" ht="14.4">
      <c r="A5" s="10"/>
      <c r="B5" s="164"/>
      <c r="C5" s="165"/>
      <c r="D5" s="165"/>
      <c r="E5" s="165"/>
      <c r="F5" s="205"/>
      <c r="G5" s="205"/>
      <c r="H5" s="205"/>
      <c r="I5" s="205"/>
      <c r="J5" s="205"/>
      <c r="K5" s="205"/>
      <c r="L5" s="205"/>
      <c r="M5" s="205"/>
      <c r="N5" s="205"/>
      <c r="O5" s="205"/>
      <c r="P5" s="205"/>
      <c r="Q5" s="205"/>
      <c r="R5" s="165"/>
      <c r="S5" s="165"/>
      <c r="T5" s="165"/>
      <c r="U5" s="165"/>
      <c r="V5" s="165"/>
      <c r="W5" s="165"/>
      <c r="X5" s="165"/>
      <c r="Y5" s="165"/>
      <c r="Z5" s="165"/>
    </row>
    <row r="6" spans="1:42" ht="14.4">
      <c r="A6" s="10"/>
      <c r="B6" s="170"/>
      <c r="D6" s="165"/>
      <c r="E6" s="165"/>
      <c r="F6" s="205"/>
      <c r="G6" s="205"/>
      <c r="H6" s="205"/>
      <c r="I6" s="205"/>
      <c r="J6" s="205"/>
      <c r="K6" s="205"/>
      <c r="L6" s="205"/>
      <c r="M6" s="205"/>
      <c r="N6" s="205"/>
      <c r="O6" s="205"/>
      <c r="P6" s="205"/>
      <c r="Q6" s="205"/>
      <c r="R6" s="165"/>
      <c r="S6" s="165"/>
      <c r="T6" s="165"/>
      <c r="U6" s="165"/>
      <c r="V6" s="165"/>
      <c r="W6" s="165"/>
      <c r="X6" s="165"/>
      <c r="Y6" s="165"/>
      <c r="Z6" s="165"/>
    </row>
    <row r="7" spans="1:42"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c r="Z7" s="221">
        <v>2023</v>
      </c>
      <c r="AA7" s="221">
        <v>2023</v>
      </c>
    </row>
    <row r="8" spans="1:42"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206" t="s">
        <v>27</v>
      </c>
      <c r="AA8" s="206" t="s">
        <v>32</v>
      </c>
      <c r="AB8" s="124"/>
      <c r="AC8" s="124"/>
      <c r="AD8" s="124"/>
      <c r="AE8" s="124"/>
      <c r="AF8" s="124"/>
      <c r="AG8" s="124"/>
      <c r="AH8" s="124"/>
      <c r="AI8" s="124"/>
      <c r="AJ8" s="124"/>
      <c r="AK8" s="124"/>
      <c r="AL8" s="124"/>
      <c r="AM8" s="124"/>
      <c r="AN8" s="124"/>
      <c r="AO8" s="124"/>
      <c r="AP8" s="124"/>
    </row>
    <row r="9" spans="1:42"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c r="Z9" s="222">
        <v>1.05</v>
      </c>
      <c r="AA9" s="222">
        <v>1.18</v>
      </c>
    </row>
    <row r="10" spans="1:42" ht="23.4" customHeight="1">
      <c r="A10" s="10"/>
      <c r="B10" s="173"/>
      <c r="C10" s="213"/>
      <c r="D10" s="214"/>
      <c r="E10" s="214"/>
      <c r="F10" s="215"/>
      <c r="G10" s="215"/>
      <c r="H10" s="215"/>
      <c r="I10" s="215"/>
      <c r="J10" s="215"/>
      <c r="K10" s="215"/>
      <c r="L10" s="215"/>
      <c r="M10" s="215"/>
      <c r="N10" s="215"/>
      <c r="O10" s="215"/>
      <c r="P10" s="215"/>
      <c r="Q10" s="215"/>
    </row>
    <row r="11" spans="1:42" ht="20.25" customHeight="1">
      <c r="A11" s="10"/>
      <c r="B11" s="10"/>
      <c r="C11" s="216" t="s">
        <v>71</v>
      </c>
      <c r="D11" s="10"/>
      <c r="E11" s="10"/>
      <c r="O11" s="204"/>
      <c r="P11" s="204"/>
      <c r="Q11" s="204"/>
      <c r="R11" s="10"/>
    </row>
    <row r="12" spans="1:42" ht="18" customHeight="1">
      <c r="A12" s="10"/>
      <c r="B12" s="10"/>
      <c r="C12" s="216" t="s">
        <v>72</v>
      </c>
      <c r="D12" s="10"/>
      <c r="E12" s="10"/>
      <c r="O12" s="204"/>
      <c r="P12" s="204"/>
      <c r="Q12" s="204"/>
      <c r="R12" s="10"/>
    </row>
    <row r="13" spans="1:42" ht="26.7" hidden="1" customHeight="1"/>
    <row r="14" spans="1:42" ht="26.4" hidden="1" customHeight="1"/>
    <row r="15" spans="1:42" ht="26.4" hidden="1" customHeight="1"/>
    <row r="16" spans="1:42"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J1" zoomScaleNormal="100" workbookViewId="0">
      <selection activeCell="AB2" sqref="AB2"/>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5.8867187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5" t="s">
        <v>35</v>
      </c>
      <c r="G9" s="236"/>
      <c r="H9" s="236"/>
      <c r="I9" s="236"/>
      <c r="J9" s="236"/>
      <c r="K9" s="236"/>
      <c r="L9" s="236"/>
      <c r="M9" s="236"/>
      <c r="N9" s="237"/>
      <c r="O9" s="238" t="s">
        <v>36</v>
      </c>
      <c r="P9" s="236"/>
      <c r="Q9" s="236"/>
      <c r="R9" s="236"/>
      <c r="S9" s="236"/>
      <c r="T9" s="236"/>
      <c r="U9" s="236"/>
      <c r="V9" s="236"/>
      <c r="W9" s="236"/>
      <c r="X9" s="252" t="s">
        <v>25</v>
      </c>
      <c r="Y9" s="236"/>
      <c r="Z9" s="236"/>
      <c r="AA9" s="239"/>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253"/>
      <c r="X10" s="174"/>
      <c r="Y10" s="253"/>
      <c r="Z10" s="253"/>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89</v>
      </c>
      <c r="U11" s="183" t="s">
        <v>90</v>
      </c>
      <c r="V11" s="183" t="s">
        <v>91</v>
      </c>
      <c r="W11" s="254" t="s">
        <v>92</v>
      </c>
      <c r="X11" s="255">
        <v>2022</v>
      </c>
      <c r="Y11" s="254">
        <v>2021</v>
      </c>
      <c r="Z11" s="256">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257"/>
      <c r="X12" s="190"/>
      <c r="Y12" s="257"/>
      <c r="Z12" s="257"/>
      <c r="AA12" s="189"/>
      <c r="AB12" s="224"/>
      <c r="AC12" s="224"/>
    </row>
    <row r="13" spans="1:29" s="225" customFormat="1" ht="10.8">
      <c r="A13" s="224"/>
      <c r="B13" s="229"/>
      <c r="C13" s="190"/>
      <c r="D13" s="168" t="s">
        <v>19</v>
      </c>
      <c r="E13" s="189"/>
      <c r="F13" s="130">
        <v>165</v>
      </c>
      <c r="G13" s="130">
        <v>144</v>
      </c>
      <c r="H13" s="130">
        <v>115</v>
      </c>
      <c r="I13" s="130">
        <v>0</v>
      </c>
      <c r="J13" s="130">
        <v>172</v>
      </c>
      <c r="K13" s="71">
        <f>IFERROR(F13/G13-1,"n/a")</f>
        <v>0.14583333333333326</v>
      </c>
      <c r="L13" s="71">
        <f t="shared" ref="L13:L28" si="0">IFERROR(F13/H13-1,"n/a")</f>
        <v>0.43478260869565211</v>
      </c>
      <c r="M13" s="71" t="str">
        <f>IFERROR(F13/I13-1,"n/a")</f>
        <v>n/a</v>
      </c>
      <c r="N13" s="131">
        <f>IFERROR(F13/J13-1,"n/a")</f>
        <v>-4.0697674418604612E-2</v>
      </c>
      <c r="O13" s="75">
        <v>1401</v>
      </c>
      <c r="P13" s="75">
        <v>1301</v>
      </c>
      <c r="Q13" s="75">
        <v>343</v>
      </c>
      <c r="R13" s="75">
        <v>551</v>
      </c>
      <c r="S13" s="75">
        <v>1384</v>
      </c>
      <c r="T13" s="71">
        <f>IFERROR(O13/P13-1,"n/a")</f>
        <v>7.6863950807071424E-2</v>
      </c>
      <c r="U13" s="71">
        <f>IFERROR(O13/Q13-1,"n/a")</f>
        <v>3.0845481049562684</v>
      </c>
      <c r="V13" s="71">
        <f>IFERROR(O13/R13-1,"n/a")</f>
        <v>1.5426497277676949</v>
      </c>
      <c r="W13" s="71">
        <f>IFERROR(O13/S13-1,"n/a")</f>
        <v>1.2283236994219626E-2</v>
      </c>
      <c r="X13" s="258">
        <v>1486</v>
      </c>
      <c r="Y13" s="75">
        <v>522</v>
      </c>
      <c r="Z13" s="75">
        <v>551</v>
      </c>
      <c r="AA13" s="231">
        <v>1591</v>
      </c>
      <c r="AB13" s="224"/>
      <c r="AC13" s="224"/>
    </row>
    <row r="14" spans="1:29" s="225" customFormat="1" ht="10.8">
      <c r="A14" s="224"/>
      <c r="B14" s="229"/>
      <c r="C14" s="190"/>
      <c r="D14" s="168" t="s">
        <v>20</v>
      </c>
      <c r="E14" s="189"/>
      <c r="F14" s="130">
        <v>497550</v>
      </c>
      <c r="G14" s="130">
        <v>410205</v>
      </c>
      <c r="H14" s="130">
        <v>185964</v>
      </c>
      <c r="I14" s="130">
        <v>0</v>
      </c>
      <c r="J14" s="130">
        <v>421184</v>
      </c>
      <c r="K14" s="71">
        <f>IFERROR(F14/G14-1,"n/a")</f>
        <v>0.2129301203057008</v>
      </c>
      <c r="L14" s="71">
        <f t="shared" si="0"/>
        <v>1.6755178421629995</v>
      </c>
      <c r="M14" s="71" t="str">
        <f>IFERROR(F14/I14-1,"n/a")</f>
        <v>n/a</v>
      </c>
      <c r="N14" s="131">
        <f>IFERROR(F14/J14-1,"n/a")</f>
        <v>0.18131268044370152</v>
      </c>
      <c r="O14" s="75">
        <v>4566256</v>
      </c>
      <c r="P14" s="75">
        <v>3057387</v>
      </c>
      <c r="Q14" s="75">
        <v>509984</v>
      </c>
      <c r="R14" s="75">
        <v>1092884</v>
      </c>
      <c r="S14" s="75">
        <v>4064465</v>
      </c>
      <c r="T14" s="71">
        <f>IFERROR(O14/P14-1,"n/a")</f>
        <v>0.49351586828883609</v>
      </c>
      <c r="U14" s="71">
        <f>IFERROR(O14/Q14-1,"n/a")</f>
        <v>7.9537240384012051</v>
      </c>
      <c r="V14" s="71">
        <f>IFERROR(O14/R14-1,"n/a")</f>
        <v>3.1781707848225427</v>
      </c>
      <c r="W14" s="71">
        <f>IFERROR(O14/S14-1,"n/a")</f>
        <v>0.12345806889713651</v>
      </c>
      <c r="X14" s="258">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259"/>
      <c r="X15" s="260"/>
      <c r="Y15" s="49"/>
      <c r="Z15" s="49"/>
      <c r="AA15" s="232"/>
      <c r="AB15" s="224"/>
      <c r="AC15" s="224"/>
    </row>
    <row r="16" spans="1:29" s="225" customFormat="1" ht="10.8">
      <c r="A16" s="224"/>
      <c r="B16" s="229"/>
      <c r="C16" s="190"/>
      <c r="D16" s="168" t="s">
        <v>19</v>
      </c>
      <c r="E16" s="189"/>
      <c r="F16" s="130">
        <v>49</v>
      </c>
      <c r="G16" s="130">
        <v>27</v>
      </c>
      <c r="H16" s="130">
        <v>28</v>
      </c>
      <c r="I16" s="130">
        <v>10</v>
      </c>
      <c r="J16" s="130">
        <v>29</v>
      </c>
      <c r="K16" s="71">
        <f>IFERROR(F16/G16-1,"n/a")</f>
        <v>0.81481481481481488</v>
      </c>
      <c r="L16" s="71">
        <f t="shared" si="0"/>
        <v>0.75</v>
      </c>
      <c r="M16" s="71">
        <f>IFERROR(F16/I16-1,"n/a")</f>
        <v>3.9000000000000004</v>
      </c>
      <c r="N16" s="131">
        <f>IFERROR(F16/J16-1,"n/a")</f>
        <v>0.68965517241379315</v>
      </c>
      <c r="O16" s="75">
        <v>561</v>
      </c>
      <c r="P16" s="75">
        <v>548</v>
      </c>
      <c r="Q16" s="75">
        <v>197</v>
      </c>
      <c r="R16" s="75">
        <v>48</v>
      </c>
      <c r="S16" s="75">
        <v>546</v>
      </c>
      <c r="T16" s="71">
        <f>IFERROR(O16/P16-1,"n/a")</f>
        <v>2.3722627737226221E-2</v>
      </c>
      <c r="U16" s="71">
        <f>IFERROR(O16/Q16-1,"n/a")</f>
        <v>1.8477157360406093</v>
      </c>
      <c r="V16" s="71">
        <f>IFERROR(O16/R16-1,"n/a")</f>
        <v>10.6875</v>
      </c>
      <c r="W16" s="71">
        <f>IFERROR(O16/S16-1,"n/a")</f>
        <v>2.7472527472527375E-2</v>
      </c>
      <c r="X16" s="258">
        <v>572</v>
      </c>
      <c r="Y16" s="75">
        <v>202</v>
      </c>
      <c r="Z16" s="75">
        <v>54</v>
      </c>
      <c r="AA16" s="231">
        <v>586</v>
      </c>
      <c r="AB16" s="224"/>
      <c r="AC16" s="224"/>
    </row>
    <row r="17" spans="1:29" s="225" customFormat="1" ht="10.8">
      <c r="A17" s="224"/>
      <c r="B17" s="229"/>
      <c r="C17" s="190"/>
      <c r="D17" s="168" t="s">
        <v>20</v>
      </c>
      <c r="E17" s="189"/>
      <c r="F17" s="130">
        <v>98994</v>
      </c>
      <c r="G17" s="130">
        <v>51003</v>
      </c>
      <c r="H17" s="130">
        <v>29456</v>
      </c>
      <c r="I17" s="130">
        <v>4854</v>
      </c>
      <c r="J17" s="130">
        <v>37844</v>
      </c>
      <c r="K17" s="71">
        <f>IFERROR(F17/G17-1,"n/a")</f>
        <v>0.94094465031468744</v>
      </c>
      <c r="L17" s="71">
        <f t="shared" si="0"/>
        <v>2.3607414448669202</v>
      </c>
      <c r="M17" s="71">
        <f>IFERROR(F17/I17-1,"n/a")</f>
        <v>19.394313967861557</v>
      </c>
      <c r="N17" s="131">
        <f>IFERROR(F17/J17-1,"n/a")</f>
        <v>1.6158439911214457</v>
      </c>
      <c r="O17" s="75">
        <v>1629796</v>
      </c>
      <c r="P17" s="75">
        <v>903992</v>
      </c>
      <c r="Q17" s="75">
        <v>288787</v>
      </c>
      <c r="R17" s="75">
        <v>68534</v>
      </c>
      <c r="S17" s="75">
        <v>1342797</v>
      </c>
      <c r="T17" s="71">
        <f>IFERROR(O17/P17-1,"n/a")</f>
        <v>0.80288763617377135</v>
      </c>
      <c r="U17" s="71">
        <f>IFERROR(O17/Q17-1,"n/a")</f>
        <v>4.643591989944146</v>
      </c>
      <c r="V17" s="71">
        <f>IFERROR(O17/R17-1,"n/a")</f>
        <v>22.780838707794672</v>
      </c>
      <c r="W17" s="71">
        <f>IFERROR(O17/S17-1,"n/a")</f>
        <v>0.21373223204996727</v>
      </c>
      <c r="X17" s="258">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71"/>
      <c r="X18" s="260"/>
      <c r="Y18" s="49"/>
      <c r="Z18" s="49"/>
      <c r="AA18" s="232"/>
      <c r="AB18" s="224"/>
      <c r="AC18" s="224"/>
    </row>
    <row r="19" spans="1:29" s="225" customFormat="1" ht="10.8">
      <c r="A19" s="224"/>
      <c r="B19" s="229"/>
      <c r="C19" s="190"/>
      <c r="D19" s="168" t="s">
        <v>19</v>
      </c>
      <c r="E19" s="189"/>
      <c r="F19" s="130">
        <v>39</v>
      </c>
      <c r="G19" s="130">
        <v>39</v>
      </c>
      <c r="H19" s="130">
        <v>13</v>
      </c>
      <c r="I19" s="130">
        <v>1</v>
      </c>
      <c r="J19" s="130">
        <v>15</v>
      </c>
      <c r="K19" s="71">
        <f>IFERROR(F19/G19-1,"n/a")</f>
        <v>0</v>
      </c>
      <c r="L19" s="71">
        <f t="shared" si="0"/>
        <v>2</v>
      </c>
      <c r="M19" s="71">
        <f>IFERROR(F19/I19-1,"n/a")</f>
        <v>38</v>
      </c>
      <c r="N19" s="131">
        <f>IFERROR(F19/J19-1,"n/a")</f>
        <v>1.6</v>
      </c>
      <c r="O19" s="75">
        <v>700</v>
      </c>
      <c r="P19" s="75">
        <v>649</v>
      </c>
      <c r="Q19" s="75">
        <v>44</v>
      </c>
      <c r="R19" s="75">
        <v>10</v>
      </c>
      <c r="S19" s="75">
        <v>280</v>
      </c>
      <c r="T19" s="71">
        <f>IFERROR(O19/P19-1,"n/a")</f>
        <v>7.8582434514637978E-2</v>
      </c>
      <c r="U19" s="71">
        <f>IFERROR(O19/Q19-1,"n/a")</f>
        <v>14.909090909090908</v>
      </c>
      <c r="V19" s="71">
        <f>IFERROR(O19/R19-1,"n/a")</f>
        <v>69</v>
      </c>
      <c r="W19" s="71">
        <f>IFERROR(O19/S19-1,"n/a")</f>
        <v>1.5</v>
      </c>
      <c r="X19" s="258">
        <v>658</v>
      </c>
      <c r="Y19" s="75">
        <v>47</v>
      </c>
      <c r="Z19" s="75">
        <v>9</v>
      </c>
      <c r="AA19" s="231">
        <v>290</v>
      </c>
      <c r="AB19" s="224"/>
      <c r="AC19" s="224"/>
    </row>
    <row r="20" spans="1:29" s="225" customFormat="1" ht="10.8">
      <c r="A20" s="224"/>
      <c r="B20" s="229"/>
      <c r="C20" s="190"/>
      <c r="D20" s="168" t="s">
        <v>20</v>
      </c>
      <c r="E20" s="189"/>
      <c r="F20" s="130">
        <v>44881</v>
      </c>
      <c r="G20" s="130">
        <v>43590</v>
      </c>
      <c r="H20" s="130">
        <v>5685</v>
      </c>
      <c r="I20" s="130">
        <v>0</v>
      </c>
      <c r="J20" s="130">
        <v>20135</v>
      </c>
      <c r="K20" s="71">
        <f>IFERROR(F20/G20-1,"n/a")</f>
        <v>2.96168846065612E-2</v>
      </c>
      <c r="L20" s="71">
        <f t="shared" si="0"/>
        <v>6.8946350043975375</v>
      </c>
      <c r="M20" s="71" t="str">
        <f>IFERROR(F20/I20-1,"n/a")</f>
        <v>n/a</v>
      </c>
      <c r="N20" s="131">
        <f t="shared" ref="N20:N28" si="1">IFERROR(F20/J20-1,"n/a")</f>
        <v>1.2290042215048422</v>
      </c>
      <c r="O20" s="75">
        <v>1270123</v>
      </c>
      <c r="P20" s="75">
        <v>880732</v>
      </c>
      <c r="Q20" s="75">
        <v>16677</v>
      </c>
      <c r="R20" s="75">
        <v>10047</v>
      </c>
      <c r="S20" s="75">
        <v>575143</v>
      </c>
      <c r="T20" s="71">
        <f>IFERROR(O20/P20-1,"n/a")</f>
        <v>0.44212200760276676</v>
      </c>
      <c r="U20" s="71">
        <f>IFERROR(O20/Q20-1,"n/a")</f>
        <v>75.160160700365779</v>
      </c>
      <c r="V20" s="71">
        <f>IFERROR(O20/R20-1,"n/a")</f>
        <v>125.41813476659699</v>
      </c>
      <c r="W20" s="71">
        <f>IFERROR(O20/S20-1,"n/a")</f>
        <v>1.2083603555985207</v>
      </c>
      <c r="X20" s="258">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71"/>
      <c r="X21" s="260"/>
      <c r="Y21" s="49"/>
      <c r="Z21" s="49"/>
      <c r="AA21" s="232"/>
      <c r="AB21" s="224"/>
      <c r="AC21" s="224"/>
    </row>
    <row r="22" spans="1:29" s="225" customFormat="1" ht="10.8">
      <c r="A22" s="224"/>
      <c r="B22" s="229"/>
      <c r="C22" s="190"/>
      <c r="D22" s="168" t="s">
        <v>19</v>
      </c>
      <c r="E22" s="197"/>
      <c r="F22" s="130">
        <v>210</v>
      </c>
      <c r="G22" s="130">
        <v>130</v>
      </c>
      <c r="H22" s="130">
        <v>67</v>
      </c>
      <c r="I22" s="130">
        <v>0</v>
      </c>
      <c r="J22" s="130">
        <v>95</v>
      </c>
      <c r="K22" s="71">
        <f>IFERROR(F22/G22-1,"n/a")</f>
        <v>0.61538461538461542</v>
      </c>
      <c r="L22" s="71">
        <f t="shared" si="0"/>
        <v>2.1343283582089554</v>
      </c>
      <c r="M22" s="71" t="str">
        <f>IFERROR(F22/I22-1,"n/a")</f>
        <v>n/a</v>
      </c>
      <c r="N22" s="131">
        <f t="shared" si="1"/>
        <v>1.2105263157894739</v>
      </c>
      <c r="O22" s="75">
        <v>1371</v>
      </c>
      <c r="P22" s="75">
        <v>823</v>
      </c>
      <c r="Q22" s="75">
        <v>258</v>
      </c>
      <c r="R22" s="75">
        <v>205</v>
      </c>
      <c r="S22" s="75">
        <v>1041</v>
      </c>
      <c r="T22" s="71">
        <f>IFERROR(O22/P22-1,"n/a")</f>
        <v>0.66585662211421637</v>
      </c>
      <c r="U22" s="71">
        <f>IFERROR(O22/Q22-1,"n/a")</f>
        <v>4.3139534883720927</v>
      </c>
      <c r="V22" s="71">
        <f>IFERROR(O22/R22-1,"n/a")</f>
        <v>5.6878048780487802</v>
      </c>
      <c r="W22" s="71">
        <f>IFERROR(O22/S22-1,"n/a")</f>
        <v>0.31700288184438041</v>
      </c>
      <c r="X22" s="258">
        <v>895</v>
      </c>
      <c r="Y22" s="75">
        <v>283</v>
      </c>
      <c r="Z22" s="75">
        <v>43</v>
      </c>
      <c r="AA22" s="231">
        <v>827</v>
      </c>
      <c r="AB22" s="224"/>
      <c r="AC22" s="224"/>
    </row>
    <row r="23" spans="1:29" s="225" customFormat="1" ht="10.8">
      <c r="A23" s="224"/>
      <c r="B23" s="229"/>
      <c r="C23" s="190"/>
      <c r="D23" s="168" t="s">
        <v>20</v>
      </c>
      <c r="E23" s="189"/>
      <c r="F23" s="130">
        <v>507202</v>
      </c>
      <c r="G23" s="130">
        <v>274849</v>
      </c>
      <c r="H23" s="130">
        <v>83507</v>
      </c>
      <c r="I23" s="130">
        <v>0</v>
      </c>
      <c r="J23" s="130">
        <v>263747</v>
      </c>
      <c r="K23" s="71">
        <f>IFERROR(F23/G23-1,"n/a")</f>
        <v>0.84538419277494192</v>
      </c>
      <c r="L23" s="71">
        <f t="shared" si="0"/>
        <v>5.0737662710910465</v>
      </c>
      <c r="M23" s="71" t="str">
        <f>IFERROR(F23/I23-1,"n/a")</f>
        <v>n/a</v>
      </c>
      <c r="N23" s="131">
        <f t="shared" si="1"/>
        <v>0.92306263199202276</v>
      </c>
      <c r="O23" s="75">
        <v>4057070</v>
      </c>
      <c r="P23" s="75">
        <v>1942201</v>
      </c>
      <c r="Q23" s="75">
        <v>425895</v>
      </c>
      <c r="R23" s="75">
        <v>545974</v>
      </c>
      <c r="S23" s="75">
        <v>3161914</v>
      </c>
      <c r="T23" s="71">
        <f>IFERROR(O23/P23-1,"n/a")</f>
        <v>1.0889032597552983</v>
      </c>
      <c r="U23" s="71">
        <f>IFERROR(O23/Q23-1,"n/a")</f>
        <v>8.5259864520597795</v>
      </c>
      <c r="V23" s="71">
        <f>IFERROR(O23/R23-1,"n/a")</f>
        <v>6.4308849871971923</v>
      </c>
      <c r="W23" s="71">
        <f>IFERROR(O23/S23-1,"n/a")</f>
        <v>0.28310573911877435</v>
      </c>
      <c r="X23" s="258">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71"/>
      <c r="X24" s="260"/>
      <c r="Y24" s="49"/>
      <c r="Z24" s="49"/>
      <c r="AA24" s="232"/>
      <c r="AB24" s="224"/>
      <c r="AC24" s="224"/>
    </row>
    <row r="25" spans="1:29" s="225" customFormat="1" ht="10.8">
      <c r="B25" s="229"/>
      <c r="C25" s="190"/>
      <c r="D25" s="168" t="s">
        <v>19</v>
      </c>
      <c r="E25" s="189"/>
      <c r="F25" s="130">
        <v>0</v>
      </c>
      <c r="G25" s="130">
        <v>0</v>
      </c>
      <c r="H25" s="130">
        <v>0</v>
      </c>
      <c r="I25" s="130">
        <v>0</v>
      </c>
      <c r="J25" s="130">
        <v>0</v>
      </c>
      <c r="K25" s="71" t="str">
        <f>IFERROR(F25/G25-1,"n/a")</f>
        <v>n/a</v>
      </c>
      <c r="L25" s="71" t="str">
        <f t="shared" si="0"/>
        <v>n/a</v>
      </c>
      <c r="M25" s="71" t="str">
        <f>IFERROR(F25/I25-1,"n/a")</f>
        <v>n/a</v>
      </c>
      <c r="N25" s="131" t="str">
        <f t="shared" si="1"/>
        <v>n/a</v>
      </c>
      <c r="O25" s="75">
        <v>21</v>
      </c>
      <c r="P25" s="75">
        <v>9</v>
      </c>
      <c r="Q25" s="75">
        <v>0</v>
      </c>
      <c r="R25" s="75">
        <v>0</v>
      </c>
      <c r="S25" s="75">
        <v>16</v>
      </c>
      <c r="T25" s="71">
        <f>IFERROR(O25/P25-1,"n/a")</f>
        <v>1.3333333333333335</v>
      </c>
      <c r="U25" s="71" t="str">
        <f>IFERROR(O25/Q25-1,"n/a")</f>
        <v>n/a</v>
      </c>
      <c r="V25" s="71" t="str">
        <f>IFERROR(O25/R25-1,"n/a")</f>
        <v>n/a</v>
      </c>
      <c r="W25" s="71">
        <f>IFERROR(O25/S25-1,"n/a")</f>
        <v>0.3125</v>
      </c>
      <c r="X25" s="258">
        <v>9</v>
      </c>
      <c r="Y25" s="75">
        <v>0</v>
      </c>
      <c r="Z25" s="75">
        <v>0</v>
      </c>
      <c r="AA25" s="231">
        <v>16</v>
      </c>
      <c r="AB25" s="224"/>
      <c r="AC25" s="224"/>
    </row>
    <row r="26" spans="1:29" s="225" customFormat="1" ht="10.8">
      <c r="A26" s="224"/>
      <c r="B26" s="229"/>
      <c r="C26" s="190"/>
      <c r="D26" s="168" t="s">
        <v>20</v>
      </c>
      <c r="E26" s="189"/>
      <c r="F26" s="130">
        <v>0</v>
      </c>
      <c r="G26" s="130">
        <v>0</v>
      </c>
      <c r="H26" s="130">
        <v>0</v>
      </c>
      <c r="I26" s="130">
        <v>0</v>
      </c>
      <c r="J26" s="130">
        <v>0</v>
      </c>
      <c r="K26" s="71" t="str">
        <f>IFERROR(F26/G26-1,"n/a")</f>
        <v>n/a</v>
      </c>
      <c r="L26" s="71" t="str">
        <f t="shared" si="0"/>
        <v>n/a</v>
      </c>
      <c r="M26" s="71" t="str">
        <f>IFERROR(F26/I26-1,"n/a")</f>
        <v>n/a</v>
      </c>
      <c r="N26" s="131" t="str">
        <f t="shared" si="1"/>
        <v>n/a</v>
      </c>
      <c r="O26" s="75">
        <v>38626</v>
      </c>
      <c r="P26" s="75">
        <v>15637</v>
      </c>
      <c r="Q26" s="75">
        <v>0</v>
      </c>
      <c r="R26" s="75">
        <v>0</v>
      </c>
      <c r="S26" s="75">
        <v>20248</v>
      </c>
      <c r="T26" s="71">
        <f>IFERROR(O26/P26-1,"n/a")</f>
        <v>1.4701669118117286</v>
      </c>
      <c r="U26" s="71" t="str">
        <f>IFERROR(O26/Q26-1,"n/a")</f>
        <v>n/a</v>
      </c>
      <c r="V26" s="71" t="str">
        <f>IFERROR(O26/R26-1,"n/a")</f>
        <v>n/a</v>
      </c>
      <c r="W26" s="71">
        <f>IFERROR(O26/S26-1,"n/a")</f>
        <v>0.90764519952587919</v>
      </c>
      <c r="X26" s="261">
        <v>15637</v>
      </c>
      <c r="Y26" s="262">
        <v>0</v>
      </c>
      <c r="Z26" s="262">
        <v>0</v>
      </c>
      <c r="AA26" s="233">
        <v>20248</v>
      </c>
      <c r="AB26" s="224"/>
      <c r="AC26" s="224"/>
    </row>
    <row r="27" spans="1:29" s="225" customFormat="1" ht="11.4" thickBot="1">
      <c r="A27" s="224"/>
      <c r="B27" s="229"/>
      <c r="C27" s="198" t="s">
        <v>16</v>
      </c>
      <c r="D27" s="199"/>
      <c r="E27" s="200"/>
      <c r="F27" s="137">
        <f t="shared" ref="F27:J28" si="2">F13+F16+F19+F22+F25</f>
        <v>463</v>
      </c>
      <c r="G27" s="137">
        <f t="shared" si="2"/>
        <v>340</v>
      </c>
      <c r="H27" s="137">
        <f t="shared" si="2"/>
        <v>223</v>
      </c>
      <c r="I27" s="137">
        <f t="shared" si="2"/>
        <v>11</v>
      </c>
      <c r="J27" s="137">
        <f t="shared" si="2"/>
        <v>311</v>
      </c>
      <c r="K27" s="138">
        <f>IFERROR(F27/G27-1,"n/a")</f>
        <v>0.36176470588235299</v>
      </c>
      <c r="L27" s="138">
        <f t="shared" si="0"/>
        <v>1.0762331838565022</v>
      </c>
      <c r="M27" s="138">
        <f>IFERROR(F27/I27-1,"n/a")</f>
        <v>41.090909090909093</v>
      </c>
      <c r="N27" s="139">
        <f t="shared" si="1"/>
        <v>0.4887459807073955</v>
      </c>
      <c r="O27" s="137">
        <f t="shared" ref="O27:S28" si="3">O13+O16+O19+O22+O25</f>
        <v>4054</v>
      </c>
      <c r="P27" s="137">
        <f t="shared" si="3"/>
        <v>3330</v>
      </c>
      <c r="Q27" s="137">
        <f t="shared" si="3"/>
        <v>842</v>
      </c>
      <c r="R27" s="137">
        <f t="shared" si="3"/>
        <v>814</v>
      </c>
      <c r="S27" s="137">
        <f t="shared" si="3"/>
        <v>3267</v>
      </c>
      <c r="T27" s="138">
        <f>IFERROR(O27/P27-1,"n/a")</f>
        <v>0.21741741741741749</v>
      </c>
      <c r="U27" s="138">
        <f>IFERROR(O27/Q27-1,"n/a")</f>
        <v>3.8147268408551067</v>
      </c>
      <c r="V27" s="138">
        <f>IFERROR(O27/R27-1,"n/a")</f>
        <v>3.9803439803439806</v>
      </c>
      <c r="W27" s="139">
        <f>IFERROR(O27/S27-1,"n/a")</f>
        <v>0.24089378634833181</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1148627</v>
      </c>
      <c r="G28" s="141">
        <f t="shared" si="2"/>
        <v>779647</v>
      </c>
      <c r="H28" s="141">
        <f t="shared" si="2"/>
        <v>304612</v>
      </c>
      <c r="I28" s="141">
        <f t="shared" si="2"/>
        <v>4854</v>
      </c>
      <c r="J28" s="141">
        <f t="shared" si="2"/>
        <v>742910</v>
      </c>
      <c r="K28" s="142">
        <f>IFERROR(F28/G28-1,"n/a")</f>
        <v>0.47326546501172961</v>
      </c>
      <c r="L28" s="142">
        <f t="shared" si="0"/>
        <v>2.7707870996546426</v>
      </c>
      <c r="M28" s="142">
        <f>IFERROR(F28/I28-1,"n/a")</f>
        <v>235.63514627111661</v>
      </c>
      <c r="N28" s="143">
        <f t="shared" si="1"/>
        <v>0.54611864155819689</v>
      </c>
      <c r="O28" s="141">
        <f t="shared" si="3"/>
        <v>11561871</v>
      </c>
      <c r="P28" s="141">
        <f t="shared" si="3"/>
        <v>6799949</v>
      </c>
      <c r="Q28" s="141">
        <f t="shared" si="3"/>
        <v>1241343</v>
      </c>
      <c r="R28" s="141">
        <f t="shared" si="3"/>
        <v>1717439</v>
      </c>
      <c r="S28" s="141">
        <f t="shared" si="3"/>
        <v>9164567</v>
      </c>
      <c r="T28" s="142">
        <f>IFERROR(O28/P28-1,"n/a")</f>
        <v>0.70028789921806767</v>
      </c>
      <c r="U28" s="142">
        <f>IFERROR(O28/Q28-1,"n/a")</f>
        <v>8.314001851220814</v>
      </c>
      <c r="V28" s="142">
        <f>IFERROR(O28/R28-1,"n/a")</f>
        <v>5.7320417202590601</v>
      </c>
      <c r="W28" s="143">
        <f>IFERROR(O28/S28-1,"n/a")</f>
        <v>0.26158398972913832</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C1" zoomScaleNormal="100" workbookViewId="0">
      <selection activeCell="A2" sqref="A2:XFD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205"/>
      <c r="E4" s="234" t="s">
        <v>98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5" t="s">
        <v>32</v>
      </c>
      <c r="G9" s="236"/>
      <c r="H9" s="236"/>
      <c r="I9" s="236"/>
      <c r="J9" s="236"/>
      <c r="K9" s="236"/>
      <c r="L9" s="236"/>
      <c r="M9" s="236"/>
      <c r="N9" s="237"/>
      <c r="O9" s="238" t="s">
        <v>33</v>
      </c>
      <c r="P9" s="236"/>
      <c r="Q9" s="236"/>
      <c r="R9" s="236"/>
      <c r="S9" s="236"/>
      <c r="T9" s="236"/>
      <c r="U9" s="236"/>
      <c r="V9" s="236"/>
      <c r="W9" s="237"/>
      <c r="X9" s="238" t="s">
        <v>25</v>
      </c>
      <c r="Y9" s="236"/>
      <c r="Z9" s="236"/>
      <c r="AA9" s="239"/>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81</v>
      </c>
      <c r="G13" s="130">
        <v>78</v>
      </c>
      <c r="H13" s="130">
        <v>89</v>
      </c>
      <c r="I13" s="130">
        <v>0</v>
      </c>
      <c r="J13" s="130">
        <v>110</v>
      </c>
      <c r="K13" s="71">
        <f>IFERROR(F13/G13-1,"n/a")</f>
        <v>3.8461538461538547E-2</v>
      </c>
      <c r="L13" s="71">
        <f t="shared" ref="L13:L28" si="0">IFERROR(F13/H13-1,"n/a")</f>
        <v>-8.98876404494382E-2</v>
      </c>
      <c r="M13" s="71" t="str">
        <f>IFERROR(F13/I13-1,"n/a")</f>
        <v>n/a</v>
      </c>
      <c r="N13" s="131">
        <f>IFERROR(F13/J13-1,"n/a")</f>
        <v>-0.26363636363636367</v>
      </c>
      <c r="O13" s="75">
        <v>1236</v>
      </c>
      <c r="P13" s="75">
        <v>1157</v>
      </c>
      <c r="Q13" s="75">
        <v>228</v>
      </c>
      <c r="R13" s="75">
        <v>551</v>
      </c>
      <c r="S13" s="75">
        <v>1212</v>
      </c>
      <c r="T13" s="71">
        <f>IFERROR(O13/P13-1,"n/a")</f>
        <v>6.8280034572169468E-2</v>
      </c>
      <c r="U13" s="71">
        <f>IFERROR(O13/Q13-1,"n/a")</f>
        <v>4.4210526315789478</v>
      </c>
      <c r="V13" s="71">
        <f>IFERROR(O13/R13-1,"n/a")</f>
        <v>1.2431941923774956</v>
      </c>
      <c r="W13" s="131">
        <f>IFERROR(O13/S13-1,"n/a")</f>
        <v>1.980198019801982E-2</v>
      </c>
      <c r="X13" s="75">
        <v>1486</v>
      </c>
      <c r="Y13" s="75">
        <v>522</v>
      </c>
      <c r="Z13" s="75">
        <v>551</v>
      </c>
      <c r="AA13" s="75">
        <v>1591</v>
      </c>
      <c r="AB13" s="224"/>
      <c r="AC13" s="224"/>
    </row>
    <row r="14" spans="1:29" s="225" customFormat="1" ht="10.8">
      <c r="A14" s="224"/>
      <c r="B14" s="229"/>
      <c r="C14" s="190"/>
      <c r="D14" s="168" t="s">
        <v>20</v>
      </c>
      <c r="E14" s="189"/>
      <c r="F14" s="130">
        <v>282162</v>
      </c>
      <c r="G14" s="130">
        <v>268578</v>
      </c>
      <c r="H14" s="130">
        <v>143120</v>
      </c>
      <c r="I14" s="130">
        <v>0</v>
      </c>
      <c r="J14" s="130">
        <v>299863</v>
      </c>
      <c r="K14" s="71">
        <f>IFERROR(F14/G14-1,"n/a")</f>
        <v>5.0577485870026528E-2</v>
      </c>
      <c r="L14" s="71">
        <f t="shared" si="0"/>
        <v>0.97150642817216326</v>
      </c>
      <c r="M14" s="71" t="str">
        <f>IFERROR(F14/I14-1,"n/a")</f>
        <v>n/a</v>
      </c>
      <c r="N14" s="131">
        <f>IFERROR(F14/J14-1,"n/a")</f>
        <v>-5.9030290499328064E-2</v>
      </c>
      <c r="O14" s="75">
        <v>4068706</v>
      </c>
      <c r="P14" s="75">
        <v>2647182</v>
      </c>
      <c r="Q14" s="75">
        <v>324020</v>
      </c>
      <c r="R14" s="75">
        <v>1092884</v>
      </c>
      <c r="S14" s="75">
        <v>3643281</v>
      </c>
      <c r="T14" s="71">
        <f>IFERROR(O14/P14-1,"n/a")</f>
        <v>0.53699518960162163</v>
      </c>
      <c r="U14" s="71">
        <f>IFERROR(O14/Q14-1,"n/a")</f>
        <v>11.556959446947719</v>
      </c>
      <c r="V14" s="71">
        <f>IFERROR(O14/R14-1,"n/a")</f>
        <v>2.7229074631891401</v>
      </c>
      <c r="W14" s="131">
        <f>IFERROR(O14/S14-1,"n/a")</f>
        <v>0.1167697468298492</v>
      </c>
      <c r="X14" s="75">
        <v>3592413</v>
      </c>
      <c r="Y14" s="75">
        <v>768312</v>
      </c>
      <c r="Z14" s="75">
        <v>1092884</v>
      </c>
      <c r="AA14" s="75">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49"/>
      <c r="AB15" s="224"/>
      <c r="AC15" s="224"/>
    </row>
    <row r="16" spans="1:29" s="225" customFormat="1" ht="10.8">
      <c r="A16" s="224"/>
      <c r="B16" s="229"/>
      <c r="C16" s="190"/>
      <c r="D16" s="168" t="s">
        <v>19</v>
      </c>
      <c r="E16" s="189"/>
      <c r="F16" s="130">
        <v>87</v>
      </c>
      <c r="G16" s="130">
        <v>89</v>
      </c>
      <c r="H16" s="130">
        <v>33</v>
      </c>
      <c r="I16" s="130">
        <v>17</v>
      </c>
      <c r="J16" s="130">
        <v>114</v>
      </c>
      <c r="K16" s="71">
        <f>IFERROR(F16/G16-1,"n/a")</f>
        <v>-2.2471910112359605E-2</v>
      </c>
      <c r="L16" s="71">
        <f t="shared" si="0"/>
        <v>1.6363636363636362</v>
      </c>
      <c r="M16" s="71">
        <f>IFERROR(F16/I16-1,"n/a")</f>
        <v>4.117647058823529</v>
      </c>
      <c r="N16" s="131">
        <f>IFERROR(F16/J16-1,"n/a")</f>
        <v>-0.23684210526315785</v>
      </c>
      <c r="O16" s="75">
        <v>512</v>
      </c>
      <c r="P16" s="75">
        <v>521</v>
      </c>
      <c r="Q16" s="75">
        <v>169</v>
      </c>
      <c r="R16" s="75">
        <v>38</v>
      </c>
      <c r="S16" s="75">
        <v>517</v>
      </c>
      <c r="T16" s="71">
        <f>IFERROR(O16/P16-1,"n/a")</f>
        <v>-1.7274472168905985E-2</v>
      </c>
      <c r="U16" s="71">
        <f>IFERROR(O16/Q16-1,"n/a")</f>
        <v>2.029585798816568</v>
      </c>
      <c r="V16" s="71">
        <f>IFERROR(O16/R16-1,"n/a")</f>
        <v>12.473684210526315</v>
      </c>
      <c r="W16" s="131">
        <f>IFERROR(O16/S16-1,"n/a")</f>
        <v>-9.6711798839458352E-3</v>
      </c>
      <c r="X16" s="75">
        <v>572</v>
      </c>
      <c r="Y16" s="75">
        <v>202</v>
      </c>
      <c r="Z16" s="75">
        <v>54</v>
      </c>
      <c r="AA16" s="75">
        <v>586</v>
      </c>
      <c r="AB16" s="224"/>
      <c r="AC16" s="224"/>
    </row>
    <row r="17" spans="1:29" s="225" customFormat="1" ht="10.8">
      <c r="A17" s="224"/>
      <c r="B17" s="229"/>
      <c r="C17" s="190"/>
      <c r="D17" s="168" t="s">
        <v>20</v>
      </c>
      <c r="E17" s="189"/>
      <c r="F17" s="130">
        <v>199183</v>
      </c>
      <c r="G17" s="130">
        <v>124605</v>
      </c>
      <c r="H17" s="130">
        <v>44045</v>
      </c>
      <c r="I17" s="130">
        <v>13954</v>
      </c>
      <c r="J17" s="130">
        <v>223063</v>
      </c>
      <c r="K17" s="71">
        <f>IFERROR(F17/G17-1,"n/a")</f>
        <v>0.59851530837446321</v>
      </c>
      <c r="L17" s="71">
        <f t="shared" si="0"/>
        <v>3.522261323646271</v>
      </c>
      <c r="M17" s="71">
        <f>IFERROR(F17/I17-1,"n/a")</f>
        <v>13.274258277196504</v>
      </c>
      <c r="N17" s="131">
        <f>IFERROR(F17/J17-1,"n/a")</f>
        <v>-0.10705495756804129</v>
      </c>
      <c r="O17" s="75">
        <v>1530802</v>
      </c>
      <c r="P17" s="75">
        <v>852989</v>
      </c>
      <c r="Q17" s="75">
        <v>259331</v>
      </c>
      <c r="R17" s="75">
        <v>63680</v>
      </c>
      <c r="S17" s="75">
        <v>1304953</v>
      </c>
      <c r="T17" s="71">
        <f>IFERROR(O17/P17-1,"n/a")</f>
        <v>0.79463275610822648</v>
      </c>
      <c r="U17" s="71">
        <f>IFERROR(O17/Q17-1,"n/a")</f>
        <v>4.9028885864011631</v>
      </c>
      <c r="V17" s="71">
        <f>IFERROR(O17/R17-1,"n/a")</f>
        <v>23.038976130653268</v>
      </c>
      <c r="W17" s="131">
        <f>IFERROR(O17/S17-1,"n/a")</f>
        <v>0.17307060101015126</v>
      </c>
      <c r="X17" s="75">
        <v>965963</v>
      </c>
      <c r="Y17" s="75">
        <v>301521</v>
      </c>
      <c r="Z17" s="75">
        <v>70675</v>
      </c>
      <c r="AA17" s="75">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49"/>
      <c r="AB18" s="224"/>
      <c r="AC18" s="224"/>
    </row>
    <row r="19" spans="1:29" s="225" customFormat="1" ht="10.8">
      <c r="A19" s="224"/>
      <c r="B19" s="229"/>
      <c r="C19" s="190"/>
      <c r="D19" s="168" t="s">
        <v>19</v>
      </c>
      <c r="E19" s="189"/>
      <c r="F19" s="130">
        <v>117</v>
      </c>
      <c r="G19" s="130">
        <v>97</v>
      </c>
      <c r="H19" s="130">
        <v>15</v>
      </c>
      <c r="I19" s="130">
        <v>1</v>
      </c>
      <c r="J19" s="130">
        <v>34</v>
      </c>
      <c r="K19" s="71">
        <f>IFERROR(F19/G19-1,"n/a")</f>
        <v>0.20618556701030921</v>
      </c>
      <c r="L19" s="71">
        <f t="shared" si="0"/>
        <v>6.8</v>
      </c>
      <c r="M19" s="71">
        <f>IFERROR(F19/I19-1,"n/a")</f>
        <v>116</v>
      </c>
      <c r="N19" s="131">
        <f>IFERROR(F19/J19-1,"n/a")</f>
        <v>2.4411764705882355</v>
      </c>
      <c r="O19" s="75">
        <v>661</v>
      </c>
      <c r="P19" s="75">
        <v>610</v>
      </c>
      <c r="Q19" s="75">
        <v>31</v>
      </c>
      <c r="R19" s="75">
        <v>9</v>
      </c>
      <c r="S19" s="75">
        <v>265</v>
      </c>
      <c r="T19" s="71">
        <f>IFERROR(O19/P19-1,"n/a")</f>
        <v>8.3606557377049251E-2</v>
      </c>
      <c r="U19" s="71">
        <f>IFERROR(O19/Q19-1,"n/a")</f>
        <v>20.322580645161292</v>
      </c>
      <c r="V19" s="71">
        <f>IFERROR(O19/R19-1,"n/a")</f>
        <v>72.444444444444443</v>
      </c>
      <c r="W19" s="131">
        <f>IFERROR(O19/S19-1,"n/a")</f>
        <v>1.4943396226415095</v>
      </c>
      <c r="X19" s="75">
        <v>658</v>
      </c>
      <c r="Y19" s="75">
        <v>47</v>
      </c>
      <c r="Z19" s="75">
        <v>9</v>
      </c>
      <c r="AA19" s="75">
        <v>290</v>
      </c>
      <c r="AB19" s="224"/>
      <c r="AC19" s="224"/>
    </row>
    <row r="20" spans="1:29" s="225" customFormat="1" ht="10.8">
      <c r="A20" s="224"/>
      <c r="B20" s="229"/>
      <c r="C20" s="190"/>
      <c r="D20" s="168" t="s">
        <v>20</v>
      </c>
      <c r="E20" s="189"/>
      <c r="F20" s="130">
        <v>211817</v>
      </c>
      <c r="G20" s="130">
        <v>133084</v>
      </c>
      <c r="H20" s="130">
        <v>6450</v>
      </c>
      <c r="I20" s="130">
        <v>0</v>
      </c>
      <c r="J20" s="130">
        <v>67246</v>
      </c>
      <c r="K20" s="71">
        <f>IFERROR(F20/G20-1,"n/a")</f>
        <v>0.59160379910432503</v>
      </c>
      <c r="L20" s="71">
        <f t="shared" si="0"/>
        <v>31.83984496124031</v>
      </c>
      <c r="M20" s="71" t="str">
        <f>IFERROR(F20/I20-1,"n/a")</f>
        <v>n/a</v>
      </c>
      <c r="N20" s="131">
        <f t="shared" ref="N20:N28" si="1">IFERROR(F20/J20-1,"n/a")</f>
        <v>2.1498825208934362</v>
      </c>
      <c r="O20" s="75">
        <v>1225242</v>
      </c>
      <c r="P20" s="75">
        <v>837142</v>
      </c>
      <c r="Q20" s="75">
        <v>10992</v>
      </c>
      <c r="R20" s="75">
        <v>10047</v>
      </c>
      <c r="S20" s="75">
        <v>555008</v>
      </c>
      <c r="T20" s="71">
        <f>IFERROR(O20/P20-1,"n/a")</f>
        <v>0.46360115727080942</v>
      </c>
      <c r="U20" s="71">
        <f>IFERROR(O20/Q20-1,"n/a")</f>
        <v>110.46670305676857</v>
      </c>
      <c r="V20" s="71">
        <f>IFERROR(O20/R20-1,"n/a")</f>
        <v>120.9510301582562</v>
      </c>
      <c r="W20" s="131">
        <f>IFERROR(O20/S20-1,"n/a")</f>
        <v>1.2076114218173433</v>
      </c>
      <c r="X20" s="75">
        <v>887495</v>
      </c>
      <c r="Y20" s="75">
        <v>17541</v>
      </c>
      <c r="Z20" s="75">
        <v>10046.999999999998</v>
      </c>
      <c r="AA20" s="75">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49"/>
      <c r="AB21" s="224"/>
      <c r="AC21" s="224"/>
    </row>
    <row r="22" spans="1:29" s="225" customFormat="1" ht="10.8">
      <c r="A22" s="224"/>
      <c r="B22" s="229"/>
      <c r="C22" s="190"/>
      <c r="D22" s="168" t="s">
        <v>19</v>
      </c>
      <c r="E22" s="197"/>
      <c r="F22" s="130">
        <v>185</v>
      </c>
      <c r="G22" s="130">
        <v>149</v>
      </c>
      <c r="H22" s="130">
        <v>107</v>
      </c>
      <c r="I22" s="130">
        <v>0</v>
      </c>
      <c r="J22" s="130">
        <v>127</v>
      </c>
      <c r="K22" s="71">
        <f>IFERROR(F22/G22-1,"n/a")</f>
        <v>0.24161073825503365</v>
      </c>
      <c r="L22" s="71">
        <f t="shared" si="0"/>
        <v>0.72897196261682251</v>
      </c>
      <c r="M22" s="71" t="str">
        <f>IFERROR(F22/I22-1,"n/a")</f>
        <v>n/a</v>
      </c>
      <c r="N22" s="131">
        <f t="shared" si="1"/>
        <v>0.45669291338582685</v>
      </c>
      <c r="O22" s="75">
        <v>1161</v>
      </c>
      <c r="P22" s="75">
        <v>693</v>
      </c>
      <c r="Q22" s="75">
        <v>191</v>
      </c>
      <c r="R22" s="75">
        <v>205</v>
      </c>
      <c r="S22" s="75">
        <v>946</v>
      </c>
      <c r="T22" s="71">
        <f>IFERROR(O22/P22-1,"n/a")</f>
        <v>0.67532467532467533</v>
      </c>
      <c r="U22" s="71">
        <f>IFERROR(O22/Q22-1,"n/a")</f>
        <v>5.0785340314136125</v>
      </c>
      <c r="V22" s="71">
        <f>IFERROR(O22/R22-1,"n/a")</f>
        <v>4.6634146341463412</v>
      </c>
      <c r="W22" s="131">
        <f>IFERROR(O22/S22-1,"n/a")</f>
        <v>0.22727272727272729</v>
      </c>
      <c r="X22" s="75">
        <v>895</v>
      </c>
      <c r="Y22" s="75">
        <v>283</v>
      </c>
      <c r="Z22" s="75">
        <v>43</v>
      </c>
      <c r="AA22" s="75">
        <v>827</v>
      </c>
      <c r="AB22" s="224"/>
      <c r="AC22" s="224"/>
    </row>
    <row r="23" spans="1:29" s="225" customFormat="1" ht="10.8">
      <c r="A23" s="224"/>
      <c r="B23" s="229"/>
      <c r="C23" s="190"/>
      <c r="D23" s="168" t="s">
        <v>20</v>
      </c>
      <c r="E23" s="189"/>
      <c r="F23" s="130">
        <v>513716</v>
      </c>
      <c r="G23" s="130">
        <v>338461</v>
      </c>
      <c r="H23" s="130">
        <v>174505</v>
      </c>
      <c r="I23" s="130">
        <v>0</v>
      </c>
      <c r="J23" s="130">
        <v>332808</v>
      </c>
      <c r="K23" s="71">
        <f>IFERROR(F23/G23-1,"n/a")</f>
        <v>0.5177996874085935</v>
      </c>
      <c r="L23" s="71">
        <f t="shared" si="0"/>
        <v>1.9438468811781897</v>
      </c>
      <c r="M23" s="71" t="str">
        <f>IFERROR(F23/I23-1,"n/a")</f>
        <v>n/a</v>
      </c>
      <c r="N23" s="131">
        <f t="shared" si="1"/>
        <v>0.54358068315665498</v>
      </c>
      <c r="O23" s="75">
        <v>3549868</v>
      </c>
      <c r="P23" s="75">
        <v>1667352</v>
      </c>
      <c r="Q23" s="75">
        <v>342388</v>
      </c>
      <c r="R23" s="75">
        <v>545974</v>
      </c>
      <c r="S23" s="75">
        <v>2898167</v>
      </c>
      <c r="T23" s="71">
        <f>IFERROR(O23/P23-1,"n/a")</f>
        <v>1.1290453365576076</v>
      </c>
      <c r="U23" s="71">
        <f>IFERROR(O23/Q23-1,"n/a")</f>
        <v>9.3679685035690508</v>
      </c>
      <c r="V23" s="71">
        <f>IFERROR(O23/R23-1,"n/a")</f>
        <v>5.5018993578448789</v>
      </c>
      <c r="W23" s="131">
        <f>IFERROR(O23/S23-1,"n/a")</f>
        <v>0.22486661396668994</v>
      </c>
      <c r="X23" s="75">
        <v>2165161</v>
      </c>
      <c r="Y23" s="75">
        <v>465109</v>
      </c>
      <c r="Z23" s="75">
        <v>140552</v>
      </c>
      <c r="AA23" s="75">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49"/>
      <c r="AB24" s="224"/>
      <c r="AC24" s="224"/>
    </row>
    <row r="25" spans="1:29" s="225" customFormat="1" ht="10.8">
      <c r="B25" s="229"/>
      <c r="C25" s="190"/>
      <c r="D25" s="168" t="s">
        <v>19</v>
      </c>
      <c r="E25" s="189"/>
      <c r="F25" s="130">
        <v>2</v>
      </c>
      <c r="G25" s="130">
        <v>1</v>
      </c>
      <c r="H25" s="130">
        <v>0</v>
      </c>
      <c r="I25" s="130">
        <v>0</v>
      </c>
      <c r="J25" s="130">
        <v>3</v>
      </c>
      <c r="K25" s="71">
        <f>IFERROR(F25/G25-1,"n/a")</f>
        <v>1</v>
      </c>
      <c r="L25" s="71" t="str">
        <f t="shared" si="0"/>
        <v>n/a</v>
      </c>
      <c r="M25" s="71" t="str">
        <f>IFERROR(F25/I25-1,"n/a")</f>
        <v>n/a</v>
      </c>
      <c r="N25" s="131">
        <f t="shared" si="1"/>
        <v>-0.33333333333333337</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75">
        <v>16</v>
      </c>
      <c r="AB25" s="224"/>
      <c r="AC25" s="224"/>
    </row>
    <row r="26" spans="1:29" s="225" customFormat="1" ht="10.8">
      <c r="A26" s="224"/>
      <c r="B26" s="229"/>
      <c r="C26" s="190"/>
      <c r="D26" s="168" t="s">
        <v>20</v>
      </c>
      <c r="E26" s="189"/>
      <c r="F26" s="130">
        <v>4312</v>
      </c>
      <c r="G26" s="130">
        <v>2358</v>
      </c>
      <c r="H26" s="130">
        <v>0</v>
      </c>
      <c r="I26" s="130">
        <v>0</v>
      </c>
      <c r="J26" s="130">
        <v>3957</v>
      </c>
      <c r="K26" s="71">
        <f>IFERROR(F26/G26-1,"n/a")</f>
        <v>0.82866836301950797</v>
      </c>
      <c r="L26" s="71" t="str">
        <f t="shared" si="0"/>
        <v>n/a</v>
      </c>
      <c r="M26" s="71" t="str">
        <f>IFERROR(F26/I26-1,"n/a")</f>
        <v>n/a</v>
      </c>
      <c r="N26" s="131">
        <f t="shared" si="1"/>
        <v>8.971443012383129E-2</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75">
        <v>20248</v>
      </c>
      <c r="AB26" s="224"/>
      <c r="AC26" s="224"/>
    </row>
    <row r="27" spans="1:29" s="225" customFormat="1" ht="11.4" thickBot="1">
      <c r="A27" s="224"/>
      <c r="B27" s="229"/>
      <c r="C27" s="198" t="s">
        <v>16</v>
      </c>
      <c r="D27" s="199"/>
      <c r="E27" s="200"/>
      <c r="F27" s="137">
        <f t="shared" ref="F27:J28" si="2">F13+F16+F19+F22+F25</f>
        <v>472</v>
      </c>
      <c r="G27" s="137">
        <f t="shared" si="2"/>
        <v>414</v>
      </c>
      <c r="H27" s="137">
        <f t="shared" si="2"/>
        <v>244</v>
      </c>
      <c r="I27" s="137">
        <f t="shared" si="2"/>
        <v>18</v>
      </c>
      <c r="J27" s="137">
        <f t="shared" si="2"/>
        <v>388</v>
      </c>
      <c r="K27" s="138">
        <f>IFERROR(F27/G27-1,"n/a")</f>
        <v>0.14009661835748788</v>
      </c>
      <c r="L27" s="138">
        <f t="shared" si="0"/>
        <v>0.93442622950819665</v>
      </c>
      <c r="M27" s="138">
        <f>IFERROR(F27/I27-1,"n/a")</f>
        <v>25.222222222222221</v>
      </c>
      <c r="N27" s="139">
        <f t="shared" si="1"/>
        <v>0.21649484536082464</v>
      </c>
      <c r="O27" s="137">
        <f t="shared" ref="O27:S28" si="3">O13+O16+O19+O22+O25</f>
        <v>3591</v>
      </c>
      <c r="P27" s="137">
        <f t="shared" si="3"/>
        <v>2990</v>
      </c>
      <c r="Q27" s="137">
        <f t="shared" si="3"/>
        <v>619</v>
      </c>
      <c r="R27" s="137">
        <f t="shared" si="3"/>
        <v>803</v>
      </c>
      <c r="S27" s="137">
        <f t="shared" si="3"/>
        <v>2956</v>
      </c>
      <c r="T27" s="138">
        <f>IFERROR(O27/P27-1,"n/a")</f>
        <v>0.20100334448160528</v>
      </c>
      <c r="U27" s="138">
        <f>IFERROR(O27/Q27-1,"n/a")</f>
        <v>4.8012924071082388</v>
      </c>
      <c r="V27" s="138">
        <f>IFERROR(O27/R27-1,"n/a")</f>
        <v>3.4719800747198004</v>
      </c>
      <c r="W27" s="139">
        <f>IFERROR(O27/S27-1,"n/a")</f>
        <v>0.21481732070365367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1211190</v>
      </c>
      <c r="G28" s="141">
        <f t="shared" si="2"/>
        <v>867086</v>
      </c>
      <c r="H28" s="141">
        <f t="shared" si="2"/>
        <v>368120</v>
      </c>
      <c r="I28" s="141">
        <f t="shared" si="2"/>
        <v>13954</v>
      </c>
      <c r="J28" s="141">
        <f t="shared" si="2"/>
        <v>926937</v>
      </c>
      <c r="K28" s="142">
        <f>IFERROR(F28/G28-1,"n/a")</f>
        <v>0.39685106206304788</v>
      </c>
      <c r="L28" s="142">
        <f t="shared" si="0"/>
        <v>2.290204281212648</v>
      </c>
      <c r="M28" s="142">
        <f>IFERROR(F28/I28-1,"n/a")</f>
        <v>85.798767378529448</v>
      </c>
      <c r="N28" s="143">
        <f t="shared" si="1"/>
        <v>0.30665838131394052</v>
      </c>
      <c r="O28" s="141">
        <f t="shared" si="3"/>
        <v>10413244</v>
      </c>
      <c r="P28" s="141">
        <f t="shared" si="3"/>
        <v>6020302</v>
      </c>
      <c r="Q28" s="141">
        <f t="shared" si="3"/>
        <v>936731</v>
      </c>
      <c r="R28" s="141">
        <f t="shared" si="3"/>
        <v>1712585</v>
      </c>
      <c r="S28" s="141">
        <f t="shared" si="3"/>
        <v>8421657</v>
      </c>
      <c r="T28" s="142">
        <f>IFERROR(O28/P28-1,"n/a")</f>
        <v>0.72968797910802485</v>
      </c>
      <c r="U28" s="142">
        <f>IFERROR(O28/Q28-1,"n/a")</f>
        <v>10.116578825724782</v>
      </c>
      <c r="V28" s="142">
        <f>IFERROR(O28/R28-1,"n/a")</f>
        <v>5.0804246212596746</v>
      </c>
      <c r="W28" s="143">
        <f>IFERROR(O28/S28-1,"n/a")</f>
        <v>0.23648398409006677</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5" t="s">
        <v>27</v>
      </c>
      <c r="G9" s="236"/>
      <c r="H9" s="236"/>
      <c r="I9" s="236"/>
      <c r="J9" s="236"/>
      <c r="K9" s="236"/>
      <c r="L9" s="236"/>
      <c r="M9" s="236"/>
      <c r="N9" s="237"/>
      <c r="O9" s="238" t="s">
        <v>28</v>
      </c>
      <c r="P9" s="236"/>
      <c r="Q9" s="236"/>
      <c r="R9" s="236"/>
      <c r="S9" s="236"/>
      <c r="T9" s="236"/>
      <c r="U9" s="236"/>
      <c r="V9" s="236"/>
      <c r="W9" s="237"/>
      <c r="X9" s="238" t="s">
        <v>25</v>
      </c>
      <c r="Y9" s="236"/>
      <c r="Z9" s="236"/>
      <c r="AA9" s="239"/>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0.8">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0.8">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0.8">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0.8">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0.8">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5" t="s">
        <v>65</v>
      </c>
      <c r="G9" s="236"/>
      <c r="H9" s="236"/>
      <c r="I9" s="236"/>
      <c r="J9" s="236"/>
      <c r="K9" s="236"/>
      <c r="L9" s="236"/>
      <c r="M9" s="236"/>
      <c r="N9" s="237"/>
      <c r="O9" s="238" t="s">
        <v>66</v>
      </c>
      <c r="P9" s="236"/>
      <c r="Q9" s="236"/>
      <c r="R9" s="236"/>
      <c r="S9" s="236"/>
      <c r="T9" s="236"/>
      <c r="U9" s="236"/>
      <c r="V9" s="236"/>
      <c r="W9" s="237"/>
      <c r="X9" s="238" t="s">
        <v>25</v>
      </c>
      <c r="Y9" s="236"/>
      <c r="Z9" s="236"/>
      <c r="AA9" s="239"/>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0.8">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0.8">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0.8">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0.8">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0.8">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0.8">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0.8">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0.8">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0.8">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1.4"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2"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09375" customWidth="1"/>
    <col min="3" max="3" width="3.6640625" customWidth="1"/>
    <col min="4" max="4" width="8.88671875" customWidth="1"/>
    <col min="5" max="5" width="13" customWidth="1"/>
    <col min="6" max="6" width="11.109375" bestFit="1" customWidth="1"/>
    <col min="7" max="7" width="10.33203125" bestFit="1" customWidth="1"/>
    <col min="8" max="9" width="8.88671875" customWidth="1"/>
    <col min="10" max="10" width="10.33203125" bestFit="1" customWidth="1"/>
    <col min="11" max="11" width="8" customWidth="1"/>
    <col min="12" max="12" width="8.88671875" bestFit="1" customWidth="1"/>
    <col min="13" max="14" width="8" customWidth="1"/>
    <col min="15" max="15" width="12" bestFit="1" customWidth="1"/>
    <col min="16" max="16" width="11.5546875" bestFit="1" customWidth="1"/>
    <col min="17" max="17" width="10.44140625" bestFit="1" customWidth="1"/>
    <col min="18" max="18" width="11.5546875" bestFit="1" customWidth="1"/>
    <col min="19" max="19" width="11.6640625" bestFit="1" customWidth="1"/>
    <col min="20" max="20" width="9.109375" bestFit="1" customWidth="1"/>
    <col min="21" max="21" width="8.88671875" bestFit="1" customWidth="1"/>
    <col min="22" max="22" width="9" bestFit="1" customWidth="1"/>
    <col min="23" max="23" width="7.6640625" customWidth="1"/>
    <col min="24" max="24" width="13.44140625" bestFit="1" customWidth="1"/>
    <col min="25" max="25" width="13.33203125" bestFit="1" customWidth="1"/>
    <col min="26" max="26" width="12.88671875" bestFit="1" customWidth="1"/>
    <col min="27" max="27" width="15.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ht="14.4">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6.2">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ht="14.4">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ht="14.4">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ht="14.4">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ht="14.4">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0.199999999999999">
      <c r="A9" s="224"/>
      <c r="C9" s="171" t="s">
        <v>11</v>
      </c>
      <c r="D9" s="172"/>
      <c r="E9" s="172"/>
      <c r="F9" s="236" t="s">
        <v>62</v>
      </c>
      <c r="G9" s="236"/>
      <c r="H9" s="236"/>
      <c r="I9" s="236"/>
      <c r="J9" s="236"/>
      <c r="K9" s="236"/>
      <c r="L9" s="236"/>
      <c r="M9" s="236"/>
      <c r="N9" s="237"/>
      <c r="O9" s="238" t="s">
        <v>63</v>
      </c>
      <c r="P9" s="236"/>
      <c r="Q9" s="236"/>
      <c r="R9" s="236"/>
      <c r="S9" s="236"/>
      <c r="T9" s="236"/>
      <c r="U9" s="236"/>
      <c r="V9" s="236"/>
      <c r="W9" s="237"/>
      <c r="X9" s="238" t="s">
        <v>25</v>
      </c>
      <c r="Y9" s="236"/>
      <c r="Z9" s="236"/>
      <c r="AA9" s="239"/>
      <c r="AB9" s="224"/>
      <c r="AC9" s="224"/>
    </row>
    <row r="10" spans="1:29" s="225" customFormat="1" ht="12">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5"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0.8">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0.8">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0.8">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0.8">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0.8">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0.8">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0.8">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0.8">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0.8">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0.8">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0.8">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0.8">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0.8">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0.8">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0.8">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1.4"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2"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0.8"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0.199999999999999">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32</vt:i4>
      </vt:variant>
      <vt:variant>
        <vt:lpstr>Named Ranges</vt:lpstr>
      </vt:variant>
      <vt:variant>
        <vt:i4>2</vt:i4>
      </vt:variant>
    </vt:vector>
  </HeadingPairs>
  <TitlesOfParts>
    <vt:vector size="34" baseType="lpstr">
      <vt:lpstr> </vt:lpstr>
      <vt:lpstr>Notlar</vt:lpstr>
      <vt:lpstr>Yasal Uyarı</vt:lpstr>
      <vt:lpstr>Gemi Doluluk Oranları</vt:lpstr>
      <vt:lpstr>Kasım-23</vt:lpstr>
      <vt:lpstr>Ekim-23</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2023-12-15T12:14:59Z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