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 sheetId="26" r:id="rId4"/>
    <sheet name="Aralık-23" sheetId="47" r:id="rId5"/>
    <sheet name="Kasım-23" sheetId="46" r:id="rId6"/>
    <sheet name="Ekim-23" sheetId="45" r:id="rId7"/>
    <sheet name="Eylül-23" sheetId="44" r:id="rId8"/>
    <sheet name="Ağustos-23" sheetId="42" r:id="rId9"/>
    <sheet name="Temmuz-23" sheetId="41" r:id="rId10"/>
    <sheet name="Haziran-23" sheetId="40" r:id="rId11"/>
    <sheet name="Mayıs-23" sheetId="37" r:id="rId12"/>
    <sheet name="Nisan-23" sheetId="36" r:id="rId13"/>
    <sheet name="Mart-23" sheetId="34" r:id="rId14"/>
    <sheet name="Mart-23_Eski Raporlama" sheetId="33" r:id="rId15"/>
    <sheet name="Şubat-23" sheetId="32" r:id="rId16"/>
    <sheet name="Ocak-23" sheetId="31" r:id="rId17"/>
    <sheet name="Aralık-22" sheetId="28" r:id="rId18"/>
    <sheet name="Kasım-22" sheetId="29" r:id="rId19"/>
    <sheet name="Ekim-22" sheetId="30" r:id="rId20"/>
    <sheet name="Eylül-22" sheetId="24" r:id="rId21"/>
    <sheet name="Ağustos-22 " sheetId="22" r:id="rId22"/>
    <sheet name="Tem-22" sheetId="21" r:id="rId23"/>
    <sheet name="Haz-22" sheetId="20" r:id="rId24"/>
    <sheet name="May-22" sheetId="19" r:id="rId25"/>
    <sheet name="Nis-22" sheetId="18" r:id="rId26"/>
    <sheet name="Mart-22" sheetId="17" r:id="rId27"/>
    <sheet name="Subat-22" sheetId="16" r:id="rId28"/>
    <sheet name="Ocak-22" sheetId="15" r:id="rId29"/>
    <sheet name="Aralık-21" sheetId="14" r:id="rId30"/>
    <sheet name="Kasım-21" sheetId="10" r:id="rId31"/>
    <sheet name="Ekim-21" sheetId="9" r:id="rId32"/>
    <sheet name="Eylül-21" sheetId="1" r:id="rId33"/>
  </sheets>
  <externalReferences>
    <externalReference r:id="rId34"/>
    <externalReference r:id="rId35"/>
  </externalReferences>
  <definedNames>
    <definedName name="_Order1" hidden="1">255</definedName>
    <definedName name="_Order2" hidden="1">255</definedName>
    <definedName name="AcqOppSwitch" localSheetId="21">[1]Inputs!$E$44</definedName>
    <definedName name="AcqOppSwitch" localSheetId="8">[1]Inputs!$E$44</definedName>
    <definedName name="AcqOppSwitch" localSheetId="4">[1]Inputs!$E$44</definedName>
    <definedName name="AcqOppSwitch" localSheetId="6">[1]Inputs!$E$44</definedName>
    <definedName name="AcqOppSwitch" localSheetId="20">[1]Inputs!$E$44</definedName>
    <definedName name="AcqOppSwitch" localSheetId="7">[1]Inputs!$E$44</definedName>
    <definedName name="AcqOppSwitch" localSheetId="3">[1]Inputs!$E$44</definedName>
    <definedName name="AcqOppSwitch" localSheetId="10">[1]Inputs!$E$44</definedName>
    <definedName name="AcqOppSwitch" localSheetId="5">[1]Inputs!$E$44</definedName>
    <definedName name="AcqOppSwitch" localSheetId="13">[1]Inputs!$E$44</definedName>
    <definedName name="AcqOppSwitch" localSheetId="14">[1]Inputs!$E$44</definedName>
    <definedName name="AcqOppSwitch" localSheetId="11">[1]Inputs!$E$44</definedName>
    <definedName name="AcqOppSwitch" localSheetId="12">[1]Inputs!$E$44</definedName>
    <definedName name="AcqOppSwitch" localSheetId="16">[1]Inputs!$E$44</definedName>
    <definedName name="AcqOppSwitch" localSheetId="15">[1]Inputs!$E$44</definedName>
    <definedName name="AcqOppSwitch" localSheetId="9">[1]Inputs!$E$44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21">[1]Inputs!$E$49</definedName>
    <definedName name="KalundborgSwitch" localSheetId="8">[1]Inputs!$E$49</definedName>
    <definedName name="KalundborgSwitch" localSheetId="4">[1]Inputs!$E$49</definedName>
    <definedName name="KalundborgSwitch" localSheetId="6">[1]Inputs!$E$49</definedName>
    <definedName name="KalundborgSwitch" localSheetId="20">[1]Inputs!$E$49</definedName>
    <definedName name="KalundborgSwitch" localSheetId="7">[1]Inputs!$E$49</definedName>
    <definedName name="KalundborgSwitch" localSheetId="3">[1]Inputs!$E$49</definedName>
    <definedName name="KalundborgSwitch" localSheetId="10">[1]Inputs!$E$49</definedName>
    <definedName name="KalundborgSwitch" localSheetId="5">[1]Inputs!$E$49</definedName>
    <definedName name="KalundborgSwitch" localSheetId="13">[1]Inputs!$E$49</definedName>
    <definedName name="KalundborgSwitch" localSheetId="14">[1]Inputs!$E$49</definedName>
    <definedName name="KalundborgSwitch" localSheetId="11">[1]Inputs!$E$49</definedName>
    <definedName name="KalundborgSwitch" localSheetId="12">[1]Inputs!$E$49</definedName>
    <definedName name="KalundborgSwitch" localSheetId="16">[1]Inputs!$E$49</definedName>
    <definedName name="KalundborgSwitch" localSheetId="15">[1]Inputs!$E$49</definedName>
    <definedName name="KalundborgSwitch" localSheetId="9">[1]Inputs!$E$49</definedName>
    <definedName name="KalundborgSwitch">[2]Inputs!$E$49</definedName>
    <definedName name="LasPalmasSwitch" localSheetId="21">[1]Inputs!#REF!</definedName>
    <definedName name="LasPalmasSwitch" localSheetId="8">[1]Inputs!#REF!</definedName>
    <definedName name="LasPalmasSwitch" localSheetId="17">[2]Inputs!#REF!</definedName>
    <definedName name="LasPalmasSwitch" localSheetId="4">[1]Inputs!#REF!</definedName>
    <definedName name="LasPalmasSwitch" localSheetId="19">[2]Inputs!#REF!</definedName>
    <definedName name="LasPalmasSwitch" localSheetId="6">[1]Inputs!#REF!</definedName>
    <definedName name="LasPalmasSwitch" localSheetId="20">[1]Inputs!#REF!</definedName>
    <definedName name="LasPalmasSwitch" localSheetId="7">[1]Inputs!#REF!</definedName>
    <definedName name="LasPalmasSwitch" localSheetId="3">[1]Inputs!#REF!</definedName>
    <definedName name="LasPalmasSwitch" localSheetId="10">[1]Inputs!#REF!</definedName>
    <definedName name="LasPalmasSwitch" localSheetId="18">[2]Inputs!#REF!</definedName>
    <definedName name="LasPalmasSwitch" localSheetId="5">[1]Inputs!#REF!</definedName>
    <definedName name="LasPalmasSwitch" localSheetId="13">[1]Inputs!#REF!</definedName>
    <definedName name="LasPalmasSwitch" localSheetId="14">[1]Inputs!#REF!</definedName>
    <definedName name="LasPalmasSwitch" localSheetId="11">[1]Inputs!#REF!</definedName>
    <definedName name="LasPalmasSwitch" localSheetId="12">[1]Inputs!#REF!</definedName>
    <definedName name="LasPalmasSwitch" localSheetId="1">[2]Inputs!#REF!</definedName>
    <definedName name="LasPalmasSwitch" localSheetId="16">[1]Inputs!#REF!</definedName>
    <definedName name="LasPalmasSwitch" localSheetId="15">[1]Inputs!#REF!</definedName>
    <definedName name="LasPalmasSwitch" localSheetId="9">[1]Inputs!#REF!</definedName>
    <definedName name="LasPalmasSwitch" localSheetId="2">[2]Inputs!#REF!</definedName>
    <definedName name="LasPalmasSwitch">[2]Inputs!#REF!</definedName>
    <definedName name="ll" localSheetId="21">[2]Inputs!#REF!</definedName>
    <definedName name="ll">[2]Inputs!#REF!</definedName>
    <definedName name="_xlnm.Print_Area" localSheetId="1">Notlar!$A$1:$CA$35</definedName>
    <definedName name="_xlnm.Print_Area" localSheetId="2">'Yasal Uyarı'!$A$1:$CA$35</definedName>
    <definedName name="ProjectionsSwitch" localSheetId="21">[1]Inputs!$E$13</definedName>
    <definedName name="ProjectionsSwitch" localSheetId="8">[1]Inputs!$E$13</definedName>
    <definedName name="ProjectionsSwitch" localSheetId="4">[1]Inputs!$E$13</definedName>
    <definedName name="ProjectionsSwitch" localSheetId="6">[1]Inputs!$E$13</definedName>
    <definedName name="ProjectionsSwitch" localSheetId="20">[1]Inputs!$E$13</definedName>
    <definedName name="ProjectionsSwitch" localSheetId="7">[1]Inputs!$E$13</definedName>
    <definedName name="ProjectionsSwitch" localSheetId="3">[1]Inputs!$E$13</definedName>
    <definedName name="ProjectionsSwitch" localSheetId="10">[1]Inputs!$E$13</definedName>
    <definedName name="ProjectionsSwitch" localSheetId="5">[1]Inputs!$E$13</definedName>
    <definedName name="ProjectionsSwitch" localSheetId="13">[1]Inputs!$E$13</definedName>
    <definedName name="ProjectionsSwitch" localSheetId="14">[1]Inputs!$E$13</definedName>
    <definedName name="ProjectionsSwitch" localSheetId="11">[1]Inputs!$E$13</definedName>
    <definedName name="ProjectionsSwitch" localSheetId="12">[1]Inputs!$E$13</definedName>
    <definedName name="ProjectionsSwitch" localSheetId="16">[1]Inputs!$E$13</definedName>
    <definedName name="ProjectionsSwitch" localSheetId="15">[1]Inputs!$E$13</definedName>
    <definedName name="ProjectionsSwitch" localSheetId="9">[1]Inputs!$E$13</definedName>
    <definedName name="ProjectionsSwitch">[2]Inputs!$E$13</definedName>
    <definedName name="SanJuanSwitch" localSheetId="21">[1]Inputs!$E$51</definedName>
    <definedName name="SanJuanSwitch" localSheetId="8">[1]Inputs!$E$51</definedName>
    <definedName name="SanJuanSwitch" localSheetId="4">[1]Inputs!$E$51</definedName>
    <definedName name="SanJuanSwitch" localSheetId="6">[1]Inputs!$E$51</definedName>
    <definedName name="SanJuanSwitch" localSheetId="20">[1]Inputs!$E$51</definedName>
    <definedName name="SanJuanSwitch" localSheetId="7">[1]Inputs!$E$51</definedName>
    <definedName name="SanJuanSwitch" localSheetId="3">[1]Inputs!$E$51</definedName>
    <definedName name="SanJuanSwitch" localSheetId="10">[1]Inputs!$E$51</definedName>
    <definedName name="SanJuanSwitch" localSheetId="5">[1]Inputs!$E$51</definedName>
    <definedName name="SanJuanSwitch" localSheetId="13">[1]Inputs!$E$51</definedName>
    <definedName name="SanJuanSwitch" localSheetId="14">[1]Inputs!$E$51</definedName>
    <definedName name="SanJuanSwitch" localSheetId="11">[1]Inputs!$E$51</definedName>
    <definedName name="SanJuanSwitch" localSheetId="12">[1]Inputs!$E$51</definedName>
    <definedName name="SanJuanSwitch" localSheetId="16">[1]Inputs!$E$51</definedName>
    <definedName name="SanJuanSwitch" localSheetId="15">[1]Inputs!$E$51</definedName>
    <definedName name="SanJuanSwitch" localSheetId="9">[1]Inputs!$E$51</definedName>
    <definedName name="SanJuanSwitch">[2]Inputs!$E$51</definedName>
    <definedName name="ScenarioSwitch" localSheetId="21">[1]Inputs!$E$14</definedName>
    <definedName name="ScenarioSwitch" localSheetId="8">[1]Inputs!$E$14</definedName>
    <definedName name="ScenarioSwitch" localSheetId="4">[1]Inputs!$E$14</definedName>
    <definedName name="ScenarioSwitch" localSheetId="6">[1]Inputs!$E$14</definedName>
    <definedName name="ScenarioSwitch" localSheetId="20">[1]Inputs!$E$14</definedName>
    <definedName name="ScenarioSwitch" localSheetId="7">[1]Inputs!$E$14</definedName>
    <definedName name="ScenarioSwitch" localSheetId="3">[1]Inputs!$E$14</definedName>
    <definedName name="ScenarioSwitch" localSheetId="10">[1]Inputs!$E$14</definedName>
    <definedName name="ScenarioSwitch" localSheetId="5">[1]Inputs!$E$14</definedName>
    <definedName name="ScenarioSwitch" localSheetId="13">[1]Inputs!$E$14</definedName>
    <definedName name="ScenarioSwitch" localSheetId="14">[1]Inputs!$E$14</definedName>
    <definedName name="ScenarioSwitch" localSheetId="11">[1]Inputs!$E$14</definedName>
    <definedName name="ScenarioSwitch" localSheetId="12">[1]Inputs!$E$14</definedName>
    <definedName name="ScenarioSwitch" localSheetId="16">[1]Inputs!$E$14</definedName>
    <definedName name="ScenarioSwitch" localSheetId="15">[1]Inputs!$E$14</definedName>
    <definedName name="ScenarioSwitch" localSheetId="9">[1]Inputs!$E$14</definedName>
    <definedName name="ScenarioSwitch">[2]Inputs!$E$14</definedName>
    <definedName name="TortolaSwitch" localSheetId="21">[1]Inputs!$E$50</definedName>
    <definedName name="TortolaSwitch" localSheetId="8">[1]Inputs!$E$50</definedName>
    <definedName name="TortolaSwitch" localSheetId="4">[1]Inputs!$E$50</definedName>
    <definedName name="TortolaSwitch" localSheetId="6">[1]Inputs!$E$50</definedName>
    <definedName name="TortolaSwitch" localSheetId="20">[1]Inputs!$E$50</definedName>
    <definedName name="TortolaSwitch" localSheetId="7">[1]Inputs!$E$50</definedName>
    <definedName name="TortolaSwitch" localSheetId="3">[1]Inputs!$E$50</definedName>
    <definedName name="TortolaSwitch" localSheetId="10">[1]Inputs!$E$50</definedName>
    <definedName name="TortolaSwitch" localSheetId="5">[1]Inputs!$E$50</definedName>
    <definedName name="TortolaSwitch" localSheetId="13">[1]Inputs!$E$50</definedName>
    <definedName name="TortolaSwitch" localSheetId="14">[1]Inputs!$E$50</definedName>
    <definedName name="TortolaSwitch" localSheetId="11">[1]Inputs!$E$50</definedName>
    <definedName name="TortolaSwitch" localSheetId="12">[1]Inputs!$E$50</definedName>
    <definedName name="TortolaSwitch" localSheetId="16">[1]Inputs!$E$50</definedName>
    <definedName name="TortolaSwitch" localSheetId="15">[1]Inputs!$E$50</definedName>
    <definedName name="TortolaSwitch" localSheetId="9">[1]Inputs!$E$50</definedName>
    <definedName name="TortolaSwitch">[2]Inputs!$E$50</definedName>
    <definedName name="ValenciaSwitch" localSheetId="21">[1]Inputs!$E$48</definedName>
    <definedName name="ValenciaSwitch" localSheetId="8">[1]Inputs!$E$48</definedName>
    <definedName name="ValenciaSwitch" localSheetId="4">[1]Inputs!$E$48</definedName>
    <definedName name="ValenciaSwitch" localSheetId="6">[1]Inputs!$E$48</definedName>
    <definedName name="ValenciaSwitch" localSheetId="20">[1]Inputs!$E$48</definedName>
    <definedName name="ValenciaSwitch" localSheetId="7">[1]Inputs!$E$48</definedName>
    <definedName name="ValenciaSwitch" localSheetId="3">[1]Inputs!$E$48</definedName>
    <definedName name="ValenciaSwitch" localSheetId="10">[1]Inputs!$E$48</definedName>
    <definedName name="ValenciaSwitch" localSheetId="5">[1]Inputs!$E$48</definedName>
    <definedName name="ValenciaSwitch" localSheetId="13">[1]Inputs!$E$48</definedName>
    <definedName name="ValenciaSwitch" localSheetId="14">[1]Inputs!$E$48</definedName>
    <definedName name="ValenciaSwitch" localSheetId="11">[1]Inputs!$E$48</definedName>
    <definedName name="ValenciaSwitch" localSheetId="12">[1]Inputs!$E$48</definedName>
    <definedName name="ValenciaSwitch" localSheetId="16">[1]Inputs!$E$48</definedName>
    <definedName name="ValenciaSwitch" localSheetId="15">[1]Inputs!$E$48</definedName>
    <definedName name="ValenciaSwitch" localSheetId="9">[1]Inputs!$E$48</definedName>
    <definedName name="ValenciaSwitch">[2]Inputs!$E$48</definedName>
    <definedName name="z" localSheetId="21">[1]Inputs!#REF!</definedName>
    <definedName name="z" localSheetId="8">[1]Inputs!#REF!</definedName>
    <definedName name="z" localSheetId="17">[2]Inputs!#REF!</definedName>
    <definedName name="z" localSheetId="4">[1]Inputs!#REF!</definedName>
    <definedName name="z" localSheetId="19">[2]Inputs!#REF!</definedName>
    <definedName name="z" localSheetId="6">[1]Inputs!#REF!</definedName>
    <definedName name="z" localSheetId="20">[1]Inputs!#REF!</definedName>
    <definedName name="z" localSheetId="7">[1]Inputs!#REF!</definedName>
    <definedName name="z" localSheetId="3">[1]Inputs!#REF!</definedName>
    <definedName name="z" localSheetId="10">[1]Inputs!#REF!</definedName>
    <definedName name="z" localSheetId="18">[2]Inputs!#REF!</definedName>
    <definedName name="z" localSheetId="5">[1]Inputs!#REF!</definedName>
    <definedName name="z" localSheetId="13">[1]Inputs!#REF!</definedName>
    <definedName name="z" localSheetId="14">[1]Inputs!#REF!</definedName>
    <definedName name="z" localSheetId="11">[1]Inputs!#REF!</definedName>
    <definedName name="z" localSheetId="12">[1]Inputs!#REF!</definedName>
    <definedName name="z" localSheetId="1">[2]Inputs!#REF!</definedName>
    <definedName name="z" localSheetId="16">[1]Inputs!#REF!</definedName>
    <definedName name="z" localSheetId="15">[1]Inputs!#REF!</definedName>
    <definedName name="z" localSheetId="9">[1]Inputs!#REF!</definedName>
    <definedName name="z" localSheetId="2">[2]Inputs!#REF!</definedName>
    <definedName name="z">[2]Inputs!#REF!</definedName>
    <definedName name="Z_5F6D01E3_9E6F_4D7F_980F_63899AF95899_.wvu.Cols" localSheetId="21" hidden="1">'Ağustos-22 '!$X:$XFD</definedName>
    <definedName name="Z_5F6D01E3_9E6F_4D7F_980F_63899AF95899_.wvu.Cols" localSheetId="17" hidden="1">'Aralık-22'!$X:$XFD</definedName>
    <definedName name="Z_5F6D01E3_9E6F_4D7F_980F_63899AF95899_.wvu.Cols" localSheetId="19" hidden="1">'Ekim-22'!$X:$XFD</definedName>
    <definedName name="Z_5F6D01E3_9E6F_4D7F_980F_63899AF95899_.wvu.Cols" localSheetId="20" hidden="1">'Eylül-22'!$X:$XFD</definedName>
    <definedName name="Z_5F6D01E3_9E6F_4D7F_980F_63899AF95899_.wvu.Cols" localSheetId="3" hidden="1">'Gemi Doluluk Oranları'!$AC:$XFD</definedName>
    <definedName name="Z_5F6D01E3_9E6F_4D7F_980F_63899AF95899_.wvu.Cols" localSheetId="18" hidden="1">'Kasım-22'!$X:$XFD</definedName>
    <definedName name="Z_5F6D01E3_9E6F_4D7F_980F_63899AF95899_.wvu.Cols" localSheetId="16"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47" l="1"/>
  <c r="Z28" i="47"/>
  <c r="Y28" i="47"/>
  <c r="X28" i="47"/>
  <c r="AA27" i="47"/>
  <c r="Z27" i="47"/>
  <c r="Y27" i="47"/>
  <c r="X27" i="47"/>
  <c r="N26" i="47"/>
  <c r="K22" i="47"/>
  <c r="K16" i="47"/>
  <c r="K14" i="47"/>
  <c r="M13" i="47"/>
  <c r="G27" i="47"/>
  <c r="L25" i="47" l="1"/>
  <c r="T25" i="47"/>
  <c r="N23" i="47"/>
  <c r="P27" i="47"/>
  <c r="R28" i="47"/>
  <c r="M19" i="47"/>
  <c r="U17" i="47"/>
  <c r="W17" i="47"/>
  <c r="V17" i="47"/>
  <c r="M16" i="47"/>
  <c r="N14" i="47"/>
  <c r="U19" i="47"/>
  <c r="I27" i="47"/>
  <c r="K13" i="47"/>
  <c r="F27" i="47"/>
  <c r="L22" i="47"/>
  <c r="L16" i="47"/>
  <c r="M20" i="47"/>
  <c r="L20" i="47"/>
  <c r="M14" i="47"/>
  <c r="L14" i="47"/>
  <c r="N17" i="47"/>
  <c r="S27" i="47"/>
  <c r="L13" i="47"/>
  <c r="Q28" i="47"/>
  <c r="L19" i="47"/>
  <c r="M23" i="47"/>
  <c r="L23" i="47"/>
  <c r="K23" i="47"/>
  <c r="W25" i="47"/>
  <c r="M26" i="47"/>
  <c r="L26" i="47"/>
  <c r="K26" i="47"/>
  <c r="H27" i="47"/>
  <c r="F28" i="47"/>
  <c r="J28" i="47"/>
  <c r="M17" i="47"/>
  <c r="L17" i="47"/>
  <c r="K17" i="47"/>
  <c r="N13" i="47"/>
  <c r="T17" i="47"/>
  <c r="K20" i="47"/>
  <c r="M22" i="47"/>
  <c r="U25" i="47"/>
  <c r="W19" i="47"/>
  <c r="V19" i="47"/>
  <c r="T19" i="47"/>
  <c r="N20" i="47"/>
  <c r="G28" i="47"/>
  <c r="R27" i="47"/>
  <c r="N16" i="47"/>
  <c r="N22" i="47"/>
  <c r="V25" i="47"/>
  <c r="H28" i="47"/>
  <c r="K19" i="47"/>
  <c r="K25" i="47"/>
  <c r="I28" i="47"/>
  <c r="M25" i="47"/>
  <c r="N19" i="47"/>
  <c r="J27" i="47"/>
  <c r="N25" i="47"/>
  <c r="AA28" i="46"/>
  <c r="Z28" i="46"/>
  <c r="Y28" i="46"/>
  <c r="X28" i="46"/>
  <c r="J28" i="46"/>
  <c r="I28" i="46"/>
  <c r="H28" i="46"/>
  <c r="G28" i="46"/>
  <c r="F28" i="46"/>
  <c r="M28" i="46" s="1"/>
  <c r="AA27" i="46"/>
  <c r="Z27" i="46"/>
  <c r="Y27" i="46"/>
  <c r="X27" i="46"/>
  <c r="J27" i="46"/>
  <c r="I27" i="46"/>
  <c r="M27" i="46" s="1"/>
  <c r="H27" i="46"/>
  <c r="L27" i="46" s="1"/>
  <c r="G27" i="46"/>
  <c r="K27" i="46" s="1"/>
  <c r="F27" i="46"/>
  <c r="V26" i="46"/>
  <c r="N26" i="46"/>
  <c r="M26" i="46"/>
  <c r="L26" i="46"/>
  <c r="K26" i="46"/>
  <c r="T25" i="46"/>
  <c r="V25" i="46"/>
  <c r="N25" i="46"/>
  <c r="M25" i="46"/>
  <c r="L25" i="46"/>
  <c r="K25" i="46"/>
  <c r="N23" i="46"/>
  <c r="M23" i="46"/>
  <c r="L23" i="46"/>
  <c r="K23" i="46"/>
  <c r="W22" i="46"/>
  <c r="N22" i="46"/>
  <c r="M22" i="46"/>
  <c r="L22" i="46"/>
  <c r="K22" i="46"/>
  <c r="W20" i="46"/>
  <c r="N20" i="46"/>
  <c r="M20" i="46"/>
  <c r="L20" i="46"/>
  <c r="K20" i="46"/>
  <c r="N19" i="46"/>
  <c r="M19" i="46"/>
  <c r="L19" i="46"/>
  <c r="K19" i="46"/>
  <c r="T17" i="46"/>
  <c r="N17" i="46"/>
  <c r="M17" i="46"/>
  <c r="L17" i="46"/>
  <c r="K17" i="46"/>
  <c r="N16" i="46"/>
  <c r="M16" i="46"/>
  <c r="L16" i="46"/>
  <c r="K16" i="46"/>
  <c r="T14" i="46"/>
  <c r="N14" i="46"/>
  <c r="M14" i="46"/>
  <c r="L14" i="46"/>
  <c r="K14" i="46"/>
  <c r="Q27" i="46"/>
  <c r="T13" i="46"/>
  <c r="N13" i="46"/>
  <c r="M13" i="46"/>
  <c r="L13" i="46"/>
  <c r="K13" i="46"/>
  <c r="U20" i="47" l="1"/>
  <c r="T20" i="47"/>
  <c r="W20" i="47"/>
  <c r="V20" i="47"/>
  <c r="M28" i="47"/>
  <c r="L28" i="47"/>
  <c r="K28" i="47"/>
  <c r="N28" i="47"/>
  <c r="S28" i="47"/>
  <c r="W13" i="47"/>
  <c r="V13" i="47"/>
  <c r="O27" i="47"/>
  <c r="U13" i="47"/>
  <c r="T13" i="47"/>
  <c r="W23" i="47"/>
  <c r="U23" i="47"/>
  <c r="T23" i="47"/>
  <c r="V23" i="47"/>
  <c r="W16" i="47"/>
  <c r="V16" i="47"/>
  <c r="U16" i="47"/>
  <c r="T16" i="47"/>
  <c r="U26" i="47"/>
  <c r="T26" i="47"/>
  <c r="W26" i="47"/>
  <c r="V26" i="47"/>
  <c r="W22" i="47"/>
  <c r="V22" i="47"/>
  <c r="U22" i="47"/>
  <c r="T22" i="47"/>
  <c r="U14" i="47"/>
  <c r="T14" i="47"/>
  <c r="O28" i="47"/>
  <c r="W14" i="47"/>
  <c r="V14" i="47"/>
  <c r="P28" i="47"/>
  <c r="Q27" i="47"/>
  <c r="K27" i="47"/>
  <c r="N27" i="47"/>
  <c r="M27" i="47"/>
  <c r="L27" i="47"/>
  <c r="R27" i="46"/>
  <c r="P28" i="46"/>
  <c r="U20" i="46"/>
  <c r="T22" i="46"/>
  <c r="U26" i="46"/>
  <c r="S27" i="46"/>
  <c r="Q28" i="46"/>
  <c r="V20" i="46"/>
  <c r="R28" i="46"/>
  <c r="W16" i="46"/>
  <c r="P27" i="46"/>
  <c r="W25" i="46"/>
  <c r="U14" i="46"/>
  <c r="U16" i="46"/>
  <c r="U22" i="46"/>
  <c r="N27" i="46"/>
  <c r="W23" i="46"/>
  <c r="S28" i="46"/>
  <c r="W17" i="46"/>
  <c r="W13" i="46"/>
  <c r="V14" i="46"/>
  <c r="V19" i="46"/>
  <c r="V22" i="46"/>
  <c r="T26" i="46"/>
  <c r="U17" i="46"/>
  <c r="O28" i="46"/>
  <c r="W19" i="46"/>
  <c r="W14" i="46"/>
  <c r="W26" i="46"/>
  <c r="U13" i="46"/>
  <c r="V17" i="46"/>
  <c r="T20" i="46"/>
  <c r="U25" i="46"/>
  <c r="V13" i="46"/>
  <c r="T16" i="46"/>
  <c r="V16" i="46"/>
  <c r="T19" i="46"/>
  <c r="U23" i="46"/>
  <c r="K28" i="46"/>
  <c r="N28" i="46"/>
  <c r="O27" i="46"/>
  <c r="T23" i="46"/>
  <c r="U19" i="46"/>
  <c r="V23" i="46"/>
  <c r="L28" i="46"/>
  <c r="AA28" i="45"/>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W27" i="47" l="1"/>
  <c r="U27" i="47"/>
  <c r="V27" i="47"/>
  <c r="T27" i="47"/>
  <c r="U28" i="47"/>
  <c r="T28" i="47"/>
  <c r="W28" i="47"/>
  <c r="V28" i="47"/>
  <c r="W27" i="46"/>
  <c r="V27" i="46"/>
  <c r="U27" i="46"/>
  <c r="T27" i="46"/>
  <c r="U28" i="46"/>
  <c r="T28" i="46"/>
  <c r="V28" i="46"/>
  <c r="W28" i="46"/>
  <c r="S28" i="45"/>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<sst xmlns="http://schemas.openxmlformats.org/spreadsheetml/2006/main" count="1265" uniqueCount="101">
  <si>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</si>
  <si>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</si>
  <si>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</si>
  <si>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</si>
  <si>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</si>
  <si>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</si>
  <si>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</si>
  <si>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</si>
  <si>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</si>
  <si>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</si>
  <si>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</si>
  <si>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</si>
  <si>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</si>
  <si>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</si>
  <si>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</si>
  <si>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</si>
  <si>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</si>
  <si>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</si>
  <si>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</si>
  <si>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</si>
  <si>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</si>
  <si>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</si>
  <si>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</si>
  <si>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</si>
  <si>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</si>
  <si>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</si>
  <si>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</si>
  <si>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</si>
  <si>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</si>
  <si>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</si>
  <si>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</si>
  <si>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</si>
  <si>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</si>
  <si>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</si>
  <si>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</si>
  <si>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</si>
  <si>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</si>
  <si>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</si>
  <si>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</si>
  <si>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</si>
  <si>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</si>
  <si>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</si>
  <si>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</si>
  <si>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</si>
  <si>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</si>
  <si>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</si>
  <si>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</si>
  <si>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</si>
  <si>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</si>
  <si>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</si>
  <si>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</si>
  <si>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</si>
  <si>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</si>
  <si>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</si>
  <si>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</si>
  <si>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</si>
  <si>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</si>
  <si>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</si>
  <si>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</si>
  <si>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</si>
  <si>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</si>
  <si>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</si>
  <si>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</si>
  <si>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</si>
  <si>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</si>
  <si>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</si>
  <si>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</si>
  <si>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</si>
  <si>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</si>
  <si>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</si>
  <si>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</si>
  <si>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</si>
  <si>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</si>
  <si>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</si>
  <si>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</si>
  <si>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</si>
  <si>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</si>
  <si>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</si>
  <si>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</si>
  <si>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</si>
  <si>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</si>
  <si>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</si>
  <si>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</si>
  <si>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</si>
  <si>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</si>
  <si>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</si>
  <si>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</si>
  <si>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</si>
  <si>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</si>
  <si>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</si>
  <si>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</si>
  <si>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</si>
  <si>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</si>
  <si>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</si>
  <si>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</si>
  <si>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</si>
  <si>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</si>
  <si>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</si>
  <si>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</si>
  <si>
    <t>Kasım 2023</t>
  </si>
  <si>
    <t>Aralık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</si>
</sst>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8">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6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49" fontId="17" fillId="3" borderId="0" xfId="2" quotePrefix="1" applyNumberFormat="1" applyFont="1" applyFill="1"/>
    <xf numFmtId="0" fontId="19" fillId="5" borderId="0" xfId="3" applyFont="1" applyBorder="1"/>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0" xfId="0" applyFont="1" applyFill="1" applyBorder="1" applyAlignment="1">
      <alignment horizontal="center" vertical="center"/>
    </xf>
    <xf numFmtId="0" fontId="17" fillId="3" borderId="0" xfId="0" applyFont="1" applyFill="1" applyBorder="1"/>
    <xf numFmtId="168" fontId="17" fillId="8" borderId="19" xfId="7" applyNumberFormat="1" applyFont="1" applyFill="1" applyBorder="1" applyAlignment="1" applyProtection="1">
      <alignment horizontal="right" indent="1"/>
    </xf>
    <xf numFmtId="169" fontId="17" fillId="3" borderId="0" xfId="0" applyNumberFormat="1" applyFont="1" applyFill="1" applyBorder="1" applyAlignment="1">
      <alignment horizontal="right" indent="1"/>
    </xf>
    <xf numFmtId="168" fontId="17" fillId="3" borderId="19" xfId="7" applyNumberFormat="1" applyFont="1" applyFill="1" applyBorder="1" applyAlignment="1" applyProtection="1">
      <alignment horizontal="right" indent="1"/>
    </xf>
    <xf numFmtId="168" fontId="17" fillId="8" borderId="27" xfId="7" applyNumberFormat="1" applyFont="1" applyFill="1" applyBorder="1" applyAlignment="1" applyProtection="1">
      <alignment horizontal="right" indent="1"/>
    </xf>
    <xf numFmtId="168" fontId="17" fillId="8" borderId="9" xfId="7" applyNumberFormat="1" applyFont="1" applyFill="1" applyBorder="1" applyAlignment="1" applyProtection="1">
      <alignment horizontal="right" indent="1"/>
    </xf>
    <xf numFmtId="164" fontId="18" fillId="2" borderId="15" xfId="1" applyNumberFormat="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6"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8" fontId="42" fillId="0" borderId="0" xfId="0" applyNumberFormat="1" applyFont="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45306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6" t="s">
        <v>62</v>
      </c>
      <c r="G9" s="246"/>
      <c r="H9" s="246"/>
      <c r="I9" s="246"/>
      <c r="J9" s="246"/>
      <c r="K9" s="246"/>
      <c r="L9" s="246"/>
      <c r="M9" s="246"/>
      <c r="N9" s="247"/>
      <c r="O9" s="248" t="s">
        <v>63</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6" t="s">
        <v>59</v>
      </c>
      <c r="G9" s="246"/>
      <c r="H9" s="246"/>
      <c r="I9" s="246"/>
      <c r="J9" s="246"/>
      <c r="K9" s="246"/>
      <c r="L9" s="246"/>
      <c r="M9" s="246"/>
      <c r="N9" s="247"/>
      <c r="O9" s="248" t="s">
        <v>60</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46" t="s">
        <v>52</v>
      </c>
      <c r="G9" s="246"/>
      <c r="H9" s="246"/>
      <c r="I9" s="246"/>
      <c r="J9" s="246"/>
      <c r="K9" s="246"/>
      <c r="L9" s="246"/>
      <c r="M9" s="246"/>
      <c r="N9" s="247"/>
      <c r="O9" s="248" t="s">
        <v>53</v>
      </c>
      <c r="P9" s="246"/>
      <c r="Q9" s="246"/>
      <c r="R9" s="246"/>
      <c r="S9" s="246"/>
      <c r="T9" s="246"/>
      <c r="U9" s="246"/>
      <c r="V9" s="246"/>
      <c r="W9" s="247"/>
      <c r="X9" s="248" t="s">
        <v>25</v>
      </c>
      <c r="Y9" s="246"/>
      <c r="Z9" s="246"/>
      <c r="AA9" s="250"/>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46" t="s">
        <v>50</v>
      </c>
      <c r="G9" s="246"/>
      <c r="H9" s="246"/>
      <c r="I9" s="246"/>
      <c r="J9" s="246"/>
      <c r="K9" s="246"/>
      <c r="L9" s="246"/>
      <c r="M9" s="246"/>
      <c r="N9" s="247"/>
      <c r="O9" s="248" t="s">
        <v>51</v>
      </c>
      <c r="P9" s="246"/>
      <c r="Q9" s="246"/>
      <c r="R9" s="246"/>
      <c r="S9" s="246"/>
      <c r="T9" s="246"/>
      <c r="U9" s="246"/>
      <c r="V9" s="246"/>
      <c r="W9" s="247"/>
      <c r="X9" s="248" t="s">
        <v>25</v>
      </c>
      <c r="Y9" s="246"/>
      <c r="Z9" s="246"/>
      <c r="AA9" s="250"/>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46" t="s">
        <v>13</v>
      </c>
      <c r="G9" s="246"/>
      <c r="H9" s="246"/>
      <c r="I9" s="246"/>
      <c r="J9" s="246"/>
      <c r="K9" s="246"/>
      <c r="L9" s="246"/>
      <c r="M9" s="246"/>
      <c r="N9" s="247"/>
      <c r="O9" s="248" t="s">
        <v>14</v>
      </c>
      <c r="P9" s="246"/>
      <c r="Q9" s="246"/>
      <c r="R9" s="246"/>
      <c r="S9" s="246"/>
      <c r="T9" s="246"/>
      <c r="U9" s="246"/>
      <c r="V9" s="246"/>
      <c r="W9" s="247"/>
      <c r="X9" s="248" t="s">
        <v>25</v>
      </c>
      <c r="Y9" s="246"/>
      <c r="Z9" s="246"/>
      <c r="AA9" s="250"/>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46" t="s">
        <v>13</v>
      </c>
      <c r="G9" s="246"/>
      <c r="H9" s="246"/>
      <c r="I9" s="246"/>
      <c r="J9" s="246"/>
      <c r="K9" s="246"/>
      <c r="L9" s="246"/>
      <c r="M9" s="246"/>
      <c r="N9" s="247"/>
      <c r="O9" s="248" t="s">
        <v>14</v>
      </c>
      <c r="P9" s="246"/>
      <c r="Q9" s="246"/>
      <c r="R9" s="246"/>
      <c r="S9" s="246"/>
      <c r="T9" s="246"/>
      <c r="U9" s="246"/>
      <c r="V9" s="246"/>
      <c r="W9" s="247"/>
      <c r="X9" s="248" t="s">
        <v>81</v>
      </c>
      <c r="Y9" s="246"/>
      <c r="Z9" s="246"/>
      <c r="AA9" s="250"/>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 customHeight="1" zeroHeight="1"/>
  <cols>
    <col min="1" max="2" width="4.33203125" customWidth="1"/>
    <col min="3" max="3" width="3.6640625" customWidth="1"/>
    <col min="4" max="4" width="8.88671875" customWidth="1"/>
    <col min="5" max="5" width="10.664062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46" t="s">
        <v>43</v>
      </c>
      <c r="G9" s="246"/>
      <c r="H9" s="246"/>
      <c r="I9" s="246"/>
      <c r="J9" s="246"/>
      <c r="K9" s="246"/>
      <c r="L9" s="246"/>
      <c r="M9" s="246"/>
      <c r="N9" s="247"/>
      <c r="O9" s="248" t="s">
        <v>44</v>
      </c>
      <c r="P9" s="246"/>
      <c r="Q9" s="246"/>
      <c r="R9" s="246"/>
      <c r="S9" s="246"/>
      <c r="T9" s="246"/>
      <c r="U9" s="246"/>
      <c r="V9" s="246"/>
      <c r="W9" s="247"/>
      <c r="X9" s="248" t="s">
        <v>25</v>
      </c>
      <c r="Y9" s="246"/>
      <c r="Z9" s="246"/>
      <c r="AA9" s="250"/>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46" t="s">
        <v>41</v>
      </c>
      <c r="G9" s="246"/>
      <c r="H9" s="246"/>
      <c r="I9" s="246"/>
      <c r="J9" s="246"/>
      <c r="K9" s="246"/>
      <c r="L9" s="246"/>
      <c r="M9" s="246"/>
      <c r="N9" s="247"/>
      <c r="O9" s="248" t="s">
        <v>41</v>
      </c>
      <c r="P9" s="246"/>
      <c r="Q9" s="246"/>
      <c r="R9" s="246"/>
      <c r="S9" s="246"/>
      <c r="T9" s="246"/>
      <c r="U9" s="246"/>
      <c r="V9" s="246"/>
      <c r="W9" s="247"/>
      <c r="X9" s="248" t="s">
        <v>25</v>
      </c>
      <c r="Y9" s="246"/>
      <c r="Z9" s="246"/>
      <c r="AA9" s="250"/>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46" t="s">
        <v>39</v>
      </c>
      <c r="G9" s="246"/>
      <c r="H9" s="246"/>
      <c r="I9" s="246"/>
      <c r="J9" s="246"/>
      <c r="K9" s="246"/>
      <c r="L9" s="247"/>
      <c r="M9" s="248" t="s">
        <v>38</v>
      </c>
      <c r="N9" s="246"/>
      <c r="O9" s="246"/>
      <c r="P9" s="246"/>
      <c r="Q9" s="246"/>
      <c r="R9" s="246"/>
      <c r="S9" s="247"/>
      <c r="T9" s="248" t="s">
        <v>25</v>
      </c>
      <c r="U9" s="246"/>
      <c r="V9" s="250"/>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46" t="s">
        <v>35</v>
      </c>
      <c r="G9" s="246"/>
      <c r="H9" s="246"/>
      <c r="I9" s="246"/>
      <c r="J9" s="246"/>
      <c r="K9" s="246"/>
      <c r="L9" s="247"/>
      <c r="M9" s="248" t="s">
        <v>36</v>
      </c>
      <c r="N9" s="246"/>
      <c r="O9" s="246"/>
      <c r="P9" s="246"/>
      <c r="Q9" s="246"/>
      <c r="R9" s="246"/>
      <c r="S9" s="247"/>
      <c r="T9" s="248" t="s">
        <v>25</v>
      </c>
      <c r="U9" s="246"/>
      <c r="V9" s="250"/>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46" t="s">
        <v>32</v>
      </c>
      <c r="G9" s="246"/>
      <c r="H9" s="246"/>
      <c r="I9" s="246"/>
      <c r="J9" s="246"/>
      <c r="K9" s="246"/>
      <c r="L9" s="247"/>
      <c r="M9" s="248" t="s">
        <v>33</v>
      </c>
      <c r="N9" s="246"/>
      <c r="O9" s="246"/>
      <c r="P9" s="246"/>
      <c r="Q9" s="246"/>
      <c r="R9" s="246"/>
      <c r="S9" s="247"/>
      <c r="T9" s="248" t="s">
        <v>25</v>
      </c>
      <c r="U9" s="246"/>
      <c r="V9" s="250"/>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46" t="s">
        <v>27</v>
      </c>
      <c r="G9" s="246"/>
      <c r="H9" s="246"/>
      <c r="I9" s="246"/>
      <c r="J9" s="246"/>
      <c r="K9" s="246"/>
      <c r="L9" s="247"/>
      <c r="M9" s="248" t="s">
        <v>28</v>
      </c>
      <c r="N9" s="246"/>
      <c r="O9" s="246"/>
      <c r="P9" s="246"/>
      <c r="Q9" s="246"/>
      <c r="R9" s="246"/>
      <c r="S9" s="247"/>
      <c r="T9" s="248" t="s">
        <v>25</v>
      </c>
      <c r="U9" s="246"/>
      <c r="V9" s="250"/>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46" t="s">
        <v>65</v>
      </c>
      <c r="G9" s="246"/>
      <c r="H9" s="246"/>
      <c r="I9" s="246"/>
      <c r="J9" s="246"/>
      <c r="K9" s="246"/>
      <c r="L9" s="247"/>
      <c r="M9" s="248" t="s">
        <v>66</v>
      </c>
      <c r="N9" s="246"/>
      <c r="O9" s="246"/>
      <c r="P9" s="246"/>
      <c r="Q9" s="246"/>
      <c r="R9" s="246"/>
      <c r="S9" s="247"/>
      <c r="T9" s="248" t="s">
        <v>25</v>
      </c>
      <c r="U9" s="246"/>
      <c r="V9" s="250"/>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52" t="s">
        <v>62</v>
      </c>
      <c r="G9" s="252"/>
      <c r="H9" s="252"/>
      <c r="I9" s="252"/>
      <c r="J9" s="252"/>
      <c r="K9" s="252"/>
      <c r="L9" s="253"/>
      <c r="M9" s="251" t="s">
        <v>63</v>
      </c>
      <c r="N9" s="252"/>
      <c r="O9" s="252"/>
      <c r="P9" s="252"/>
      <c r="Q9" s="252"/>
      <c r="R9" s="252"/>
      <c r="S9" s="253"/>
      <c r="T9" s="251" t="s">
        <v>25</v>
      </c>
      <c r="U9" s="252"/>
      <c r="V9" s="254"/>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55" t="s">
        <v>59</v>
      </c>
      <c r="G6" s="255"/>
      <c r="H6" s="255"/>
      <c r="I6" s="255"/>
      <c r="J6" s="255"/>
      <c r="K6" s="255"/>
      <c r="L6" s="256"/>
      <c r="M6" s="257" t="s">
        <v>60</v>
      </c>
      <c r="N6" s="255"/>
      <c r="O6" s="255"/>
      <c r="P6" s="255"/>
      <c r="Q6" s="255"/>
      <c r="R6" s="255"/>
      <c r="S6" s="256"/>
      <c r="T6" s="257" t="s">
        <v>25</v>
      </c>
      <c r="U6" s="255"/>
      <c r="V6" s="255"/>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55" t="s">
        <v>52</v>
      </c>
      <c r="G6" s="255"/>
      <c r="H6" s="255"/>
      <c r="I6" s="255"/>
      <c r="J6" s="255"/>
      <c r="K6" s="255"/>
      <c r="L6" s="256"/>
      <c r="M6" s="257" t="s">
        <v>53</v>
      </c>
      <c r="N6" s="255"/>
      <c r="O6" s="255"/>
      <c r="P6" s="255"/>
      <c r="Q6" s="255"/>
      <c r="R6" s="255"/>
      <c r="S6" s="256"/>
      <c r="T6" s="257" t="s">
        <v>25</v>
      </c>
      <c r="U6" s="255"/>
      <c r="V6" s="255"/>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58" t="s">
        <v>50</v>
      </c>
      <c r="G6" s="258"/>
      <c r="H6" s="258"/>
      <c r="I6" s="258"/>
      <c r="J6" s="258"/>
      <c r="K6" s="258"/>
      <c r="L6" s="253"/>
      <c r="M6" s="251" t="s">
        <v>51</v>
      </c>
      <c r="N6" s="258"/>
      <c r="O6" s="258"/>
      <c r="P6" s="258"/>
      <c r="Q6" s="258"/>
      <c r="R6" s="258"/>
      <c r="S6" s="253"/>
      <c r="T6" s="251" t="s">
        <v>25</v>
      </c>
      <c r="U6" s="258"/>
      <c r="V6" s="258"/>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58" t="s">
        <v>13</v>
      </c>
      <c r="G6" s="258"/>
      <c r="H6" s="258"/>
      <c r="I6" s="258"/>
      <c r="J6" s="258"/>
      <c r="K6" s="258"/>
      <c r="L6" s="253"/>
      <c r="M6" s="251" t="s">
        <v>14</v>
      </c>
      <c r="N6" s="258"/>
      <c r="O6" s="258"/>
      <c r="P6" s="258"/>
      <c r="Q6" s="258"/>
      <c r="R6" s="258"/>
      <c r="S6" s="253"/>
      <c r="T6" s="251" t="s">
        <v>25</v>
      </c>
      <c r="U6" s="258"/>
      <c r="V6" s="25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58" t="s">
        <v>43</v>
      </c>
      <c r="G6" s="258"/>
      <c r="H6" s="258"/>
      <c r="I6" s="258"/>
      <c r="J6" s="258"/>
      <c r="K6" s="258"/>
      <c r="L6" s="253"/>
      <c r="M6" s="251" t="s">
        <v>44</v>
      </c>
      <c r="N6" s="258"/>
      <c r="O6" s="258"/>
      <c r="P6" s="258"/>
      <c r="Q6" s="258"/>
      <c r="R6" s="258"/>
      <c r="S6" s="253"/>
      <c r="T6" s="251" t="s">
        <v>25</v>
      </c>
      <c r="U6" s="258"/>
      <c r="V6" s="25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58" t="s">
        <v>41</v>
      </c>
      <c r="G6" s="258"/>
      <c r="H6" s="258"/>
      <c r="I6" s="258"/>
      <c r="J6" s="258"/>
      <c r="K6" s="258"/>
      <c r="L6" s="253"/>
      <c r="M6" s="251" t="s">
        <v>41</v>
      </c>
      <c r="N6" s="258"/>
      <c r="O6" s="258"/>
      <c r="P6" s="258"/>
      <c r="Q6" s="258"/>
      <c r="R6" s="258"/>
      <c r="S6" s="253"/>
      <c r="T6" s="251" t="s">
        <v>25</v>
      </c>
      <c r="U6" s="258"/>
      <c r="V6" s="25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1" t="s">
        <v>39</v>
      </c>
      <c r="G6" s="259"/>
      <c r="H6" s="259"/>
      <c r="I6" s="260"/>
      <c r="J6" s="261"/>
      <c r="K6" s="251" t="s">
        <v>38</v>
      </c>
      <c r="L6" s="259"/>
      <c r="M6" s="259"/>
      <c r="N6" s="260"/>
      <c r="O6" s="261"/>
      <c r="P6" s="258" t="s">
        <v>25</v>
      </c>
      <c r="Q6" s="262"/>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1" t="s">
        <v>35</v>
      </c>
      <c r="G6" s="259"/>
      <c r="H6" s="259"/>
      <c r="I6" s="260"/>
      <c r="J6" s="261"/>
      <c r="K6" s="251" t="s">
        <v>36</v>
      </c>
      <c r="L6" s="259"/>
      <c r="M6" s="259"/>
      <c r="N6" s="260"/>
      <c r="O6" s="261"/>
      <c r="P6" s="258" t="s">
        <v>25</v>
      </c>
      <c r="Q6" s="262"/>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1" t="s">
        <v>32</v>
      </c>
      <c r="G6" s="259"/>
      <c r="H6" s="259"/>
      <c r="I6" s="260"/>
      <c r="J6" s="261"/>
      <c r="K6" s="251" t="s">
        <v>33</v>
      </c>
      <c r="L6" s="259"/>
      <c r="M6" s="259"/>
      <c r="N6" s="260"/>
      <c r="O6" s="261"/>
      <c r="P6" s="258" t="s">
        <v>25</v>
      </c>
      <c r="Q6" s="262"/>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51" t="s">
        <v>27</v>
      </c>
      <c r="G6" s="259"/>
      <c r="H6" s="259"/>
      <c r="I6" s="260"/>
      <c r="J6" s="261"/>
      <c r="K6" s="251" t="s">
        <v>28</v>
      </c>
      <c r="L6" s="259"/>
      <c r="M6" s="259"/>
      <c r="N6" s="260"/>
      <c r="O6" s="261"/>
      <c r="P6" s="258" t="s">
        <v>25</v>
      </c>
      <c r="Q6" s="262"/>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B57"/>
  <sheetViews>
    <sheetView showGridLines="0" topLeftCell="F1" zoomScale="90" zoomScaleNormal="90" zoomScalePageLayoutView="40" workbookViewId="0">
      <selection activeCell="AB9" sqref="AB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bestFit="1" customWidth="1"/>
    <col min="24" max="27" width="7.6640625" customWidth="1"/>
    <col min="28" max="28" width="8.33203125" style="10" bestFit="1" customWidth="1"/>
    <col min="29" max="43" width="0" style="10" hidden="1" customWidth="1"/>
    <col min="44" max="54" width="0" hidden="1" customWidth="1"/>
    <col min="55" max="16384" width="9.109375" hidden="1"/>
  </cols>
  <sheetData>
    <row r="1" spans="1:43" ht="14.4">
      <c r="A1" s="10"/>
      <c r="B1" s="10"/>
      <c r="C1" s="10"/>
      <c r="D1" s="10"/>
      <c r="E1" s="10"/>
      <c r="F1" s="204"/>
      <c r="G1" s="204"/>
      <c r="H1" s="204"/>
      <c r="I1" s="204"/>
      <c r="J1" s="204"/>
      <c r="K1" s="204"/>
      <c r="L1" s="204"/>
      <c r="M1" s="204"/>
      <c r="N1" s="204"/>
      <c r="O1" s="204"/>
      <c r="P1" s="204"/>
      <c r="Q1" s="204"/>
      <c r="R1" s="10"/>
      <c r="S1" s="10"/>
      <c r="T1" s="10"/>
      <c r="U1" s="10"/>
      <c r="V1" s="10"/>
      <c r="W1" s="10"/>
      <c r="X1" s="10"/>
      <c r="Y1" s="10"/>
      <c r="Z1" s="10"/>
      <c r="AA1" s="10"/>
    </row>
    <row r="2" spans="1:43" ht="18.600000000000001"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c r="Z2" s="223"/>
      <c r="AA2" s="223"/>
    </row>
    <row r="3" spans="1:43" ht="14.4">
      <c r="A3" s="10"/>
      <c r="B3" s="164"/>
      <c r="C3" s="165"/>
      <c r="D3" s="165"/>
      <c r="E3" s="165"/>
      <c r="F3" s="205"/>
      <c r="G3" s="205"/>
      <c r="H3" s="205"/>
      <c r="I3" s="205"/>
      <c r="J3" s="205"/>
      <c r="K3" s="205"/>
      <c r="L3" s="205"/>
      <c r="M3" s="205"/>
      <c r="N3" s="205"/>
      <c r="O3" s="205"/>
      <c r="P3" s="205"/>
      <c r="Q3" s="205"/>
      <c r="R3" s="165"/>
      <c r="S3" s="166"/>
      <c r="T3" s="166"/>
      <c r="U3" s="166"/>
      <c r="V3" s="166"/>
      <c r="W3" s="166"/>
      <c r="X3" s="166"/>
      <c r="Y3" s="166"/>
      <c r="Z3" s="166"/>
      <c r="AA3" s="166"/>
    </row>
    <row r="4" spans="1:43" ht="16.2">
      <c r="A4" s="10"/>
      <c r="B4" s="167" t="s">
        <v>11</v>
      </c>
      <c r="C4" s="168"/>
      <c r="D4" s="165"/>
      <c r="E4" s="169" t="s">
        <v>94</v>
      </c>
      <c r="F4" s="205"/>
      <c r="G4" s="205"/>
      <c r="H4" s="205"/>
      <c r="I4" s="205"/>
      <c r="J4" s="205"/>
      <c r="K4" s="205"/>
      <c r="L4" s="205"/>
      <c r="M4" s="205"/>
      <c r="N4" s="205"/>
      <c r="O4" s="205"/>
      <c r="P4" s="205"/>
      <c r="Q4" s="205"/>
      <c r="R4" s="165"/>
      <c r="S4" s="165"/>
      <c r="T4" s="165"/>
      <c r="U4" s="165"/>
      <c r="V4" s="165"/>
      <c r="W4" s="165"/>
      <c r="X4" s="165"/>
      <c r="Y4" s="165"/>
      <c r="Z4" s="165"/>
      <c r="AA4" s="165"/>
    </row>
    <row r="5" spans="1:43" ht="14.4">
      <c r="A5" s="10"/>
      <c r="B5" s="164"/>
      <c r="C5" s="165"/>
      <c r="D5" s="165"/>
      <c r="E5" s="165"/>
      <c r="F5" s="205"/>
      <c r="G5" s="205"/>
      <c r="H5" s="205"/>
      <c r="I5" s="205"/>
      <c r="J5" s="205"/>
      <c r="K5" s="205"/>
      <c r="L5" s="205"/>
      <c r="M5" s="205"/>
      <c r="N5" s="205"/>
      <c r="O5" s="205"/>
      <c r="P5" s="205"/>
      <c r="Q5" s="205"/>
      <c r="R5" s="165"/>
      <c r="S5" s="165"/>
      <c r="T5" s="165"/>
      <c r="U5" s="165"/>
      <c r="V5" s="165"/>
      <c r="W5" s="165"/>
      <c r="X5" s="165"/>
      <c r="Y5" s="165"/>
      <c r="Z5" s="165"/>
      <c r="AA5" s="165"/>
    </row>
    <row r="6" spans="1:43" ht="14.4">
      <c r="A6" s="10"/>
      <c r="B6" s="170"/>
      <c r="D6" s="165"/>
      <c r="E6" s="165"/>
      <c r="F6" s="205"/>
      <c r="G6" s="205"/>
      <c r="H6" s="205"/>
      <c r="I6" s="205"/>
      <c r="J6" s="205"/>
      <c r="K6" s="205"/>
      <c r="L6" s="205"/>
      <c r="M6" s="205"/>
      <c r="N6" s="205"/>
      <c r="O6" s="205"/>
      <c r="P6" s="205"/>
      <c r="Q6" s="205"/>
      <c r="R6" s="165"/>
      <c r="S6" s="165"/>
      <c r="T6" s="165"/>
      <c r="U6" s="165"/>
      <c r="V6" s="165"/>
      <c r="W6" s="165"/>
      <c r="X6" s="165"/>
      <c r="Y6" s="165"/>
      <c r="Z6" s="165"/>
      <c r="AA6" s="165"/>
    </row>
    <row r="7" spans="1:43"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c r="AA7" s="221">
        <v>2023</v>
      </c>
      <c r="AB7" s="221">
        <v>2023</v>
      </c>
    </row>
    <row r="8" spans="1:43"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206" t="s">
        <v>32</v>
      </c>
      <c r="AB8" s="206" t="s">
        <v>35</v>
      </c>
      <c r="AC8" s="124"/>
      <c r="AD8" s="124"/>
      <c r="AE8" s="124"/>
      <c r="AF8" s="124"/>
      <c r="AG8" s="124"/>
      <c r="AH8" s="124"/>
      <c r="AI8" s="124"/>
      <c r="AJ8" s="124"/>
      <c r="AK8" s="124"/>
      <c r="AL8" s="124"/>
      <c r="AM8" s="124"/>
      <c r="AN8" s="124"/>
      <c r="AO8" s="124"/>
      <c r="AP8" s="124"/>
      <c r="AQ8" s="124"/>
    </row>
    <row r="9" spans="1:43"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c r="AA9" s="222">
        <v>1.18</v>
      </c>
      <c r="AB9" s="222">
        <v>0.99</v>
      </c>
    </row>
    <row r="10" spans="1:43" ht="23.4" customHeight="1">
      <c r="A10" s="10"/>
      <c r="B10" s="173"/>
      <c r="C10" s="213"/>
      <c r="D10" s="214"/>
      <c r="E10" s="214"/>
      <c r="F10" s="215"/>
      <c r="G10" s="215"/>
      <c r="H10" s="215"/>
      <c r="I10" s="215"/>
      <c r="J10" s="215"/>
      <c r="K10" s="215"/>
      <c r="L10" s="215"/>
      <c r="M10" s="215"/>
      <c r="N10" s="215"/>
      <c r="O10" s="215"/>
      <c r="P10" s="215"/>
      <c r="Q10" s="215"/>
    </row>
    <row r="11" spans="1:43" ht="20.25" customHeight="1">
      <c r="A11" s="10"/>
      <c r="B11" s="10"/>
      <c r="C11" s="216" t="s">
        <v>71</v>
      </c>
      <c r="D11" s="10"/>
      <c r="E11" s="10"/>
      <c r="O11" s="204"/>
      <c r="P11" s="204"/>
      <c r="Q11" s="204"/>
      <c r="R11" s="10"/>
    </row>
    <row r="12" spans="1:43" ht="18" customHeight="1">
      <c r="A12" s="10"/>
      <c r="B12" s="10"/>
      <c r="C12" s="216" t="s">
        <v>72</v>
      </c>
      <c r="D12" s="10"/>
      <c r="E12" s="10"/>
      <c r="O12" s="204"/>
      <c r="P12" s="204"/>
      <c r="Q12" s="204"/>
      <c r="R12" s="10"/>
    </row>
    <row r="13" spans="1:43" ht="26.7" hidden="1" customHeight="1"/>
    <row r="14" spans="1:43" ht="26.4" hidden="1" customHeight="1"/>
    <row r="15" spans="1:43" ht="26.4" hidden="1" customHeight="1"/>
    <row r="16" spans="1:43"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Normal="100" workbookViewId="0">
      <selection activeCell="A4" sqref="A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100</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5" t="s">
        <v>39</v>
      </c>
      <c r="G9" s="246"/>
      <c r="H9" s="246"/>
      <c r="I9" s="246"/>
      <c r="J9" s="246"/>
      <c r="K9" s="246"/>
      <c r="L9" s="246"/>
      <c r="M9" s="246"/>
      <c r="N9" s="247"/>
      <c r="O9" s="248" t="s">
        <v>38</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221</v>
      </c>
      <c r="G13" s="130">
        <v>191</v>
      </c>
      <c r="H13" s="130">
        <v>172</v>
      </c>
      <c r="I13" s="130">
        <v>0</v>
      </c>
      <c r="J13" s="130">
        <v>200</v>
      </c>
      <c r="K13" s="71">
        <f>IFERROR(F13/G13-1,"n/a")</f>
        <v>0.15706806282722519</v>
      </c>
      <c r="L13" s="71">
        <f t="shared" ref="L13:L28" si="0">IFERROR(F13/H13-1,"n/a")</f>
        <v>0.28488372093023262</v>
      </c>
      <c r="M13" s="71" t="str">
        <f>IFERROR(F13/I13-1,"n/a")</f>
        <v>n/a</v>
      </c>
      <c r="N13" s="131">
        <f>IFERROR(F13/J13-1,"n/a")</f>
        <v>0.10499999999999998</v>
      </c>
      <c r="O13" s="75">
        <v>1622</v>
      </c>
      <c r="P13" s="75">
        <v>1492</v>
      </c>
      <c r="Q13" s="75">
        <v>515</v>
      </c>
      <c r="R13" s="75">
        <v>551</v>
      </c>
      <c r="S13" s="75">
        <v>1584</v>
      </c>
      <c r="T13" s="71">
        <f>IFERROR(O13/P13-1,"n/a")</f>
        <v>8.7131367292225148E-2</v>
      </c>
      <c r="U13" s="71">
        <f>IFERROR(O13/Q13-1,"n/a")</f>
        <v>2.1495145631067962</v>
      </c>
      <c r="V13" s="71">
        <f>IFERROR(O13/R13-1,"n/a")</f>
        <v>1.9437386569872959</v>
      </c>
      <c r="W13" s="131">
        <f>IFERROR(O13/S13-1,"n/a")</f>
        <v>2.3989898989899006E-2</v>
      </c>
      <c r="X13" s="75">
        <v>1486</v>
      </c>
      <c r="Y13" s="75">
        <v>522</v>
      </c>
      <c r="Z13" s="75">
        <v>551</v>
      </c>
      <c r="AA13" s="231">
        <v>1591</v>
      </c>
      <c r="AB13" s="224"/>
      <c r="AC13" s="224"/>
    </row>
    <row r="14" spans="1:29" s="225" customFormat="1" ht="10.8">
      <c r="A14" s="224"/>
      <c r="B14" s="229"/>
      <c r="C14" s="190"/>
      <c r="D14" s="168" t="s">
        <v>20</v>
      </c>
      <c r="E14" s="189"/>
      <c r="F14" s="130">
        <v>666281</v>
      </c>
      <c r="G14" s="130">
        <v>518319</v>
      </c>
      <c r="H14" s="130">
        <v>253217</v>
      </c>
      <c r="I14" s="130">
        <v>0</v>
      </c>
      <c r="J14" s="130">
        <v>506611</v>
      </c>
      <c r="K14" s="71">
        <f>IFERROR(F14/G14-1,"n/a")</f>
        <v>0.28546512861770457</v>
      </c>
      <c r="L14" s="71">
        <f t="shared" si="0"/>
        <v>1.6312648834793873</v>
      </c>
      <c r="M14" s="71" t="str">
        <f>IFERROR(F14/I14-1,"n/a")</f>
        <v>n/a</v>
      </c>
      <c r="N14" s="131">
        <f>IFERROR(F14/J14-1,"n/a")</f>
        <v>0.31517278543103089</v>
      </c>
      <c r="O14" s="75">
        <v>5232537</v>
      </c>
      <c r="P14" s="75">
        <v>3575706</v>
      </c>
      <c r="Q14" s="75">
        <v>763201</v>
      </c>
      <c r="R14" s="75">
        <v>1092884</v>
      </c>
      <c r="S14" s="75">
        <v>4571076</v>
      </c>
      <c r="T14" s="71">
        <f>IFERROR(O14/P14-1,"n/a")</f>
        <v>0.46335772571906086</v>
      </c>
      <c r="U14" s="71">
        <f>IFERROR(O14/Q14-1,"n/a")</f>
        <v>5.8560405450202504</v>
      </c>
      <c r="V14" s="71">
        <f>IFERROR(O14/R14-1,"n/a")</f>
        <v>3.7878246913670619</v>
      </c>
      <c r="W14" s="131">
        <f>IFERROR(O14/S14-1,"n/a")</f>
        <v>0.14470575418129128</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12</v>
      </c>
      <c r="G16" s="130">
        <v>6</v>
      </c>
      <c r="H16" s="130">
        <v>7</v>
      </c>
      <c r="I16" s="130">
        <v>6</v>
      </c>
      <c r="J16" s="130">
        <v>47</v>
      </c>
      <c r="K16" s="71">
        <f>IFERROR(F16/G16-1,"n/a")</f>
        <v>1</v>
      </c>
      <c r="L16" s="71">
        <f t="shared" si="0"/>
        <v>0.71428571428571419</v>
      </c>
      <c r="M16" s="71">
        <f>IFERROR(F16/I16-1,"n/a")</f>
        <v>1</v>
      </c>
      <c r="N16" s="131">
        <f>IFERROR(F16/J16-1,"n/a")</f>
        <v>-0.74468085106382986</v>
      </c>
      <c r="O16" s="75">
        <v>573</v>
      </c>
      <c r="P16" s="75">
        <v>554</v>
      </c>
      <c r="Q16" s="75">
        <v>204</v>
      </c>
      <c r="R16" s="75">
        <v>54</v>
      </c>
      <c r="S16" s="75">
        <v>593</v>
      </c>
      <c r="T16" s="71">
        <f>IFERROR(O16/P16-1,"n/a")</f>
        <v>3.4296028880866469E-2</v>
      </c>
      <c r="U16" s="71">
        <f>IFERROR(O16/Q16-1,"n/a")</f>
        <v>1.8088235294117645</v>
      </c>
      <c r="V16" s="71">
        <f>IFERROR(O16/R16-1,"n/a")</f>
        <v>9.6111111111111107</v>
      </c>
      <c r="W16" s="131">
        <f>IFERROR(O16/S16-1,"n/a")</f>
        <v>-3.3726812816188834E-2</v>
      </c>
      <c r="X16" s="75">
        <v>572</v>
      </c>
      <c r="Y16" s="75">
        <v>202</v>
      </c>
      <c r="Z16" s="75">
        <v>54</v>
      </c>
      <c r="AA16" s="231">
        <v>586</v>
      </c>
      <c r="AB16" s="224"/>
      <c r="AC16" s="224"/>
    </row>
    <row r="17" spans="1:29" s="225" customFormat="1" ht="10.8">
      <c r="A17" s="224"/>
      <c r="B17" s="229"/>
      <c r="C17" s="190"/>
      <c r="D17" s="168" t="s">
        <v>20</v>
      </c>
      <c r="E17" s="189"/>
      <c r="F17" s="130">
        <v>30889</v>
      </c>
      <c r="G17" s="130">
        <v>22360</v>
      </c>
      <c r="H17" s="130">
        <v>13748</v>
      </c>
      <c r="I17" s="130">
        <v>2141</v>
      </c>
      <c r="J17" s="130">
        <v>55736</v>
      </c>
      <c r="K17" s="71">
        <f>IFERROR(F17/G17-1,"n/a")</f>
        <v>0.38144007155635062</v>
      </c>
      <c r="L17" s="71">
        <f t="shared" si="0"/>
        <v>1.2467995344777423</v>
      </c>
      <c r="M17" s="71">
        <f>IFERROR(F17/I17-1,"n/a")</f>
        <v>13.427370387669313</v>
      </c>
      <c r="N17" s="131">
        <f>IFERROR(F17/J17-1,"n/a")</f>
        <v>-0.44579804794028999</v>
      </c>
      <c r="O17" s="75">
        <v>1660685</v>
      </c>
      <c r="P17" s="75">
        <v>926352</v>
      </c>
      <c r="Q17" s="75">
        <v>302535</v>
      </c>
      <c r="R17" s="75">
        <v>70675</v>
      </c>
      <c r="S17" s="75">
        <v>1398533</v>
      </c>
      <c r="T17" s="71">
        <f>IFERROR(O17/P17-1,"n/a")</f>
        <v>0.79271486432803084</v>
      </c>
      <c r="U17" s="71">
        <f>IFERROR(O17/Q17-1,"n/a")</f>
        <v>4.4892326507676801</v>
      </c>
      <c r="V17" s="71">
        <f>IFERROR(O17/R17-1,"n/a")</f>
        <v>22.497488503714184</v>
      </c>
      <c r="W17" s="131">
        <f>IFERROR(O17/S17-1,"n/a")</f>
        <v>0.18744784713696427</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8</v>
      </c>
      <c r="G19" s="130">
        <v>9</v>
      </c>
      <c r="H19" s="130">
        <v>3</v>
      </c>
      <c r="I19" s="130">
        <v>0</v>
      </c>
      <c r="J19" s="130">
        <v>10</v>
      </c>
      <c r="K19" s="71">
        <f>IFERROR(F19/G19-1,"n/a")</f>
        <v>-0.11111111111111116</v>
      </c>
      <c r="L19" s="71">
        <f t="shared" si="0"/>
        <v>1.6666666666666665</v>
      </c>
      <c r="M19" s="71" t="str">
        <f>IFERROR(F19/I19-1,"n/a")</f>
        <v>n/a</v>
      </c>
      <c r="N19" s="131">
        <f>IFERROR(F19/J19-1,"n/a")</f>
        <v>-0.19999999999999996</v>
      </c>
      <c r="O19" s="75">
        <v>708</v>
      </c>
      <c r="P19" s="75">
        <v>658</v>
      </c>
      <c r="Q19" s="75">
        <v>47</v>
      </c>
      <c r="R19" s="75">
        <v>10</v>
      </c>
      <c r="S19" s="75">
        <v>290</v>
      </c>
      <c r="T19" s="71">
        <f>IFERROR(O19/P19-1,"n/a")</f>
        <v>7.5987841945288848E-2</v>
      </c>
      <c r="U19" s="71">
        <f>IFERROR(O19/Q19-1,"n/a")</f>
        <v>14.063829787234043</v>
      </c>
      <c r="V19" s="71">
        <f>IFERROR(O19/R19-1,"n/a")</f>
        <v>69.8</v>
      </c>
      <c r="W19" s="131">
        <f>IFERROR(O19/S19-1,"n/a")</f>
        <v>1.4413793103448276</v>
      </c>
      <c r="X19" s="75">
        <v>658</v>
      </c>
      <c r="Y19" s="75">
        <v>47</v>
      </c>
      <c r="Z19" s="75">
        <v>9</v>
      </c>
      <c r="AA19" s="231">
        <v>290</v>
      </c>
      <c r="AB19" s="224"/>
      <c r="AC19" s="224"/>
    </row>
    <row r="20" spans="1:29" s="225" customFormat="1" ht="10.8">
      <c r="A20" s="224"/>
      <c r="B20" s="229"/>
      <c r="C20" s="190"/>
      <c r="D20" s="168" t="s">
        <v>20</v>
      </c>
      <c r="E20" s="189"/>
      <c r="F20" s="130">
        <v>7403</v>
      </c>
      <c r="G20" s="130">
        <v>6763</v>
      </c>
      <c r="H20" s="130">
        <v>864</v>
      </c>
      <c r="I20" s="130">
        <v>0</v>
      </c>
      <c r="J20" s="130">
        <v>10787</v>
      </c>
      <c r="K20" s="71">
        <f>IFERROR(F20/G20-1,"n/a")</f>
        <v>9.4632559515008152E-2</v>
      </c>
      <c r="L20" s="71">
        <f t="shared" si="0"/>
        <v>7.5682870370370363</v>
      </c>
      <c r="M20" s="71" t="str">
        <f>IFERROR(F20/I20-1,"n/a")</f>
        <v>n/a</v>
      </c>
      <c r="N20" s="131">
        <f t="shared" ref="N20:N28" si="1">IFERROR(F20/J20-1,"n/a")</f>
        <v>-0.31371094836377122</v>
      </c>
      <c r="O20" s="75">
        <v>1277526</v>
      </c>
      <c r="P20" s="75">
        <v>887495</v>
      </c>
      <c r="Q20" s="75">
        <v>17541</v>
      </c>
      <c r="R20" s="75">
        <v>10047</v>
      </c>
      <c r="S20" s="75">
        <v>585930</v>
      </c>
      <c r="T20" s="71">
        <f>IFERROR(O20/P20-1,"n/a")</f>
        <v>0.43947402520577583</v>
      </c>
      <c r="U20" s="71">
        <f>IFERROR(O20/Q20-1,"n/a")</f>
        <v>71.830853429108942</v>
      </c>
      <c r="V20" s="71">
        <f>IFERROR(O20/R20-1,"n/a")</f>
        <v>126.15497163332338</v>
      </c>
      <c r="W20" s="131">
        <f>IFERROR(O20/S20-1,"n/a")</f>
        <v>1.1803389483385387</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127</v>
      </c>
      <c r="G22" s="130">
        <v>67</v>
      </c>
      <c r="H22" s="130">
        <v>25</v>
      </c>
      <c r="I22" s="130">
        <v>0</v>
      </c>
      <c r="J22" s="130">
        <v>20</v>
      </c>
      <c r="K22" s="71">
        <f>IFERROR(F22/G22-1,"n/a")</f>
        <v>0.89552238805970141</v>
      </c>
      <c r="L22" s="71">
        <f t="shared" si="0"/>
        <v>4.08</v>
      </c>
      <c r="M22" s="71" t="str">
        <f>IFERROR(F22/I22-1,"n/a")</f>
        <v>n/a</v>
      </c>
      <c r="N22" s="131">
        <f t="shared" si="1"/>
        <v>5.35</v>
      </c>
      <c r="O22" s="75">
        <v>1498</v>
      </c>
      <c r="P22" s="75">
        <v>890</v>
      </c>
      <c r="Q22" s="75">
        <v>283</v>
      </c>
      <c r="R22" s="75">
        <v>205</v>
      </c>
      <c r="S22" s="75">
        <v>1061</v>
      </c>
      <c r="T22" s="71">
        <f>IFERROR(O22/P22-1,"n/a")</f>
        <v>0.68314606741573036</v>
      </c>
      <c r="U22" s="71">
        <f>IFERROR(O22/Q22-1,"n/a")</f>
        <v>4.2932862190812724</v>
      </c>
      <c r="V22" s="71">
        <f>IFERROR(O22/R22-1,"n/a")</f>
        <v>6.307317073170732</v>
      </c>
      <c r="W22" s="131">
        <f>IFERROR(O22/S22-1,"n/a")</f>
        <v>0.4118755890669179</v>
      </c>
      <c r="X22" s="75">
        <v>895</v>
      </c>
      <c r="Y22" s="75">
        <v>283</v>
      </c>
      <c r="Z22" s="75">
        <v>43</v>
      </c>
      <c r="AA22" s="231">
        <v>827</v>
      </c>
      <c r="AB22" s="224"/>
      <c r="AC22" s="224"/>
    </row>
    <row r="23" spans="1:29" s="225" customFormat="1" ht="10.8">
      <c r="A23" s="224"/>
      <c r="B23" s="229"/>
      <c r="C23" s="190"/>
      <c r="D23" s="168" t="s">
        <v>20</v>
      </c>
      <c r="E23" s="189"/>
      <c r="F23" s="130">
        <v>368306</v>
      </c>
      <c r="G23" s="130">
        <v>215490</v>
      </c>
      <c r="H23" s="130">
        <v>39214</v>
      </c>
      <c r="I23" s="130">
        <v>0</v>
      </c>
      <c r="J23" s="130">
        <v>58943</v>
      </c>
      <c r="K23" s="71">
        <f>IFERROR(F23/G23-1,"n/a")</f>
        <v>0.70915587730289098</v>
      </c>
      <c r="L23" s="71">
        <f t="shared" si="0"/>
        <v>8.39220686489519</v>
      </c>
      <c r="M23" s="71" t="str">
        <f>IFERROR(F23/I23-1,"n/a")</f>
        <v>n/a</v>
      </c>
      <c r="N23" s="131">
        <f t="shared" si="1"/>
        <v>5.2485112736033113</v>
      </c>
      <c r="O23" s="75">
        <v>4425376</v>
      </c>
      <c r="P23" s="75">
        <v>2157691</v>
      </c>
      <c r="Q23" s="75">
        <v>465109</v>
      </c>
      <c r="R23" s="75">
        <v>545974</v>
      </c>
      <c r="S23" s="75">
        <v>3220857</v>
      </c>
      <c r="T23" s="71">
        <f>IFERROR(O23/P23-1,"n/a")</f>
        <v>1.0509776423037405</v>
      </c>
      <c r="U23" s="71">
        <f>IFERROR(O23/Q23-1,"n/a")</f>
        <v>8.5147073051693258</v>
      </c>
      <c r="V23" s="71">
        <f>IFERROR(O23/R23-1,"n/a")</f>
        <v>7.1054702238568144</v>
      </c>
      <c r="W23" s="131">
        <f>IFERROR(O23/S23-1,"n/a")</f>
        <v>0.37397469058700827</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368</v>
      </c>
      <c r="G27" s="137">
        <f t="shared" si="2"/>
        <v>273</v>
      </c>
      <c r="H27" s="137">
        <f t="shared" si="2"/>
        <v>207</v>
      </c>
      <c r="I27" s="137">
        <f t="shared" si="2"/>
        <v>6</v>
      </c>
      <c r="J27" s="137">
        <f t="shared" si="2"/>
        <v>277</v>
      </c>
      <c r="K27" s="138">
        <f>IFERROR(F27/G27-1,"n/a")</f>
        <v>0.34798534798534808</v>
      </c>
      <c r="L27" s="138">
        <f t="shared" si="0"/>
        <v>0.77777777777777768</v>
      </c>
      <c r="M27" s="138">
        <f>IFERROR(F27/I27-1,"n/a")</f>
        <v>60.333333333333336</v>
      </c>
      <c r="N27" s="139">
        <f t="shared" si="1"/>
        <v>0.32851985559566788</v>
      </c>
      <c r="O27" s="137">
        <f t="shared" ref="O27:S28" si="3">O13+O16+O19+O22+O25</f>
        <v>4422</v>
      </c>
      <c r="P27" s="137">
        <f t="shared" si="3"/>
        <v>3603</v>
      </c>
      <c r="Q27" s="137">
        <f t="shared" si="3"/>
        <v>1049</v>
      </c>
      <c r="R27" s="137">
        <f t="shared" si="3"/>
        <v>820</v>
      </c>
      <c r="S27" s="137">
        <f t="shared" si="3"/>
        <v>3544</v>
      </c>
      <c r="T27" s="138">
        <f>IFERROR(O27/P27-1,"n/a")</f>
        <v>0.22731057452123227</v>
      </c>
      <c r="U27" s="138">
        <f>IFERROR(O27/Q27-1,"n/a")</f>
        <v>3.2154432793136323</v>
      </c>
      <c r="V27" s="138">
        <f>IFERROR(O27/R27-1,"n/a")</f>
        <v>4.3926829268292682</v>
      </c>
      <c r="W27" s="139">
        <f>IFERROR(O27/S27-1,"n/a")</f>
        <v>0.24774266365688491</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1072879</v>
      </c>
      <c r="G28" s="141">
        <f t="shared" si="2"/>
        <v>762932</v>
      </c>
      <c r="H28" s="141">
        <f t="shared" si="2"/>
        <v>307043</v>
      </c>
      <c r="I28" s="141">
        <f t="shared" si="2"/>
        <v>2141</v>
      </c>
      <c r="J28" s="141">
        <f t="shared" si="2"/>
        <v>632077</v>
      </c>
      <c r="K28" s="142">
        <f>IFERROR(F28/G28-1,"n/a")</f>
        <v>0.40625770055522636</v>
      </c>
      <c r="L28" s="142">
        <f t="shared" si="0"/>
        <v>2.4942304498067047</v>
      </c>
      <c r="M28" s="142">
        <f>IFERROR(F28/I28-1,"n/a")</f>
        <v>500.11116300794021</v>
      </c>
      <c r="N28" s="143">
        <f t="shared" si="1"/>
        <v>0.69738655258773852</v>
      </c>
      <c r="O28" s="141">
        <f t="shared" si="3"/>
        <v>12634750</v>
      </c>
      <c r="P28" s="141">
        <f t="shared" si="3"/>
        <v>7562881</v>
      </c>
      <c r="Q28" s="141">
        <f t="shared" si="3"/>
        <v>1548386</v>
      </c>
      <c r="R28" s="141">
        <f t="shared" si="3"/>
        <v>1719580</v>
      </c>
      <c r="S28" s="141">
        <f t="shared" si="3"/>
        <v>9796644</v>
      </c>
      <c r="T28" s="142">
        <f>IFERROR(O28/P28-1,"n/a")</f>
        <v>0.67062657735854891</v>
      </c>
      <c r="U28" s="142">
        <f>IFERROR(O28/Q28-1,"n/a")</f>
        <v>7.1599484882968465</v>
      </c>
      <c r="V28" s="142">
        <f>IFERROR(O28/R28-1,"n/a")</f>
        <v>6.3475790600030244</v>
      </c>
      <c r="W28" s="143">
        <f>IFERROR(O28/S28-1,"n/a")</f>
        <v>0.28970186116796737</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s="225" customFormat="1" ht="10.199999999999999">
      <c r="AC31" s="224"/>
    </row>
    <row r="32" spans="1:29" s="225" customFormat="1" ht="10.199999999999999">
      <c r="P32" s="263"/>
      <c r="Q32" s="263"/>
      <c r="R32" s="263"/>
      <c r="S32" s="263"/>
      <c r="AC32" s="224"/>
    </row>
    <row r="33" spans="16:29" ht="14.4">
      <c r="P33" s="220"/>
      <c r="Q33" s="220"/>
      <c r="R33" s="220"/>
      <c r="S33" s="220"/>
      <c r="AC33" s="10"/>
    </row>
    <row r="34" spans="16:29" ht="14.4">
      <c r="P34" s="220"/>
      <c r="Q34" s="220"/>
      <c r="R34" s="220"/>
      <c r="S34" s="220"/>
      <c r="AC34" s="10"/>
    </row>
    <row r="35" spans="16:29" ht="14.4">
      <c r="P35" s="220"/>
      <c r="Q35" s="220"/>
      <c r="R35" s="220"/>
      <c r="S35" s="220"/>
      <c r="AC35" s="10"/>
    </row>
    <row r="36" spans="16:29" ht="14.4">
      <c r="AC36" s="10"/>
    </row>
    <row r="37" spans="16:29" ht="14.4">
      <c r="AC37" s="10"/>
    </row>
    <row r="38" spans="16:29" ht="14.4">
      <c r="AC38" s="10"/>
    </row>
    <row r="39" spans="16:29" ht="15" customHeight="1"/>
    <row r="40" spans="16:29" ht="15" customHeight="1"/>
    <row r="41" spans="16:29" ht="15" customHeight="1"/>
    <row r="42" spans="16:29" ht="15" customHeight="1"/>
    <row r="43" spans="16:29" ht="15" customHeight="1"/>
    <row r="44" spans="16:29" ht="15" customHeight="1"/>
    <row r="45" spans="16:29" ht="15" customHeight="1"/>
    <row r="46" spans="16:29" ht="15" customHeight="1"/>
    <row r="47" spans="16:29" ht="15" customHeight="1"/>
    <row r="48" spans="16: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4" zoomScaleNormal="100" workbookViewId="0">
      <selection activeCell="F32" sqref="F32"/>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5.8867187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5" t="s">
        <v>35</v>
      </c>
      <c r="G9" s="246"/>
      <c r="H9" s="246"/>
      <c r="I9" s="246"/>
      <c r="J9" s="246"/>
      <c r="K9" s="246"/>
      <c r="L9" s="246"/>
      <c r="M9" s="246"/>
      <c r="N9" s="247"/>
      <c r="O9" s="248" t="s">
        <v>36</v>
      </c>
      <c r="P9" s="246"/>
      <c r="Q9" s="246"/>
      <c r="R9" s="246"/>
      <c r="S9" s="246"/>
      <c r="T9" s="246"/>
      <c r="U9" s="246"/>
      <c r="V9" s="246"/>
      <c r="W9" s="246"/>
      <c r="X9" s="249"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235"/>
      <c r="X10" s="174"/>
      <c r="Y10" s="235"/>
      <c r="Z10" s="23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236" t="s">
        <v>92</v>
      </c>
      <c r="X11" s="237">
        <v>2022</v>
      </c>
      <c r="Y11" s="236">
        <v>2021</v>
      </c>
      <c r="Z11" s="238">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239"/>
      <c r="X12" s="190"/>
      <c r="Y12" s="239"/>
      <c r="Z12" s="239"/>
      <c r="AA12" s="189"/>
      <c r="AB12" s="224"/>
      <c r="AC12" s="224"/>
    </row>
    <row r="13" spans="1:29" s="225" customFormat="1" ht="10.8">
      <c r="A13" s="224"/>
      <c r="B13" s="229"/>
      <c r="C13" s="190"/>
      <c r="D13" s="168" t="s">
        <v>19</v>
      </c>
      <c r="E13" s="189"/>
      <c r="F13" s="130">
        <v>165</v>
      </c>
      <c r="G13" s="130">
        <v>144</v>
      </c>
      <c r="H13" s="130">
        <v>115</v>
      </c>
      <c r="I13" s="130">
        <v>0</v>
      </c>
      <c r="J13" s="130">
        <v>172</v>
      </c>
      <c r="K13" s="71">
        <f>IFERROR(F13/G13-1,"n/a")</f>
        <v>0.14583333333333326</v>
      </c>
      <c r="L13" s="71">
        <f t="shared" ref="L13:L28" si="0">IFERROR(F13/H13-1,"n/a")</f>
        <v>0.43478260869565211</v>
      </c>
      <c r="M13" s="71" t="str">
        <f>IFERROR(F13/I13-1,"n/a")</f>
        <v>n/a</v>
      </c>
      <c r="N13" s="131">
        <f>IFERROR(F13/J13-1,"n/a")</f>
        <v>-4.0697674418604612E-2</v>
      </c>
      <c r="O13" s="75">
        <v>1401</v>
      </c>
      <c r="P13" s="75">
        <v>1301</v>
      </c>
      <c r="Q13" s="75">
        <v>343</v>
      </c>
      <c r="R13" s="75">
        <v>551</v>
      </c>
      <c r="S13" s="75">
        <v>1384</v>
      </c>
      <c r="T13" s="71">
        <f>IFERROR(O13/P13-1,"n/a")</f>
        <v>7.6863950807071424E-2</v>
      </c>
      <c r="U13" s="71">
        <f>IFERROR(O13/Q13-1,"n/a")</f>
        <v>3.0845481049562684</v>
      </c>
      <c r="V13" s="71">
        <f>IFERROR(O13/R13-1,"n/a")</f>
        <v>1.5426497277676949</v>
      </c>
      <c r="W13" s="71">
        <f>IFERROR(O13/S13-1,"n/a")</f>
        <v>1.2283236994219626E-2</v>
      </c>
      <c r="X13" s="240">
        <v>1486</v>
      </c>
      <c r="Y13" s="75">
        <v>522</v>
      </c>
      <c r="Z13" s="75">
        <v>551</v>
      </c>
      <c r="AA13" s="231">
        <v>1591</v>
      </c>
      <c r="AB13" s="224"/>
      <c r="AC13" s="224"/>
    </row>
    <row r="14" spans="1:29" s="225" customFormat="1" ht="10.8">
      <c r="A14" s="224"/>
      <c r="B14" s="229"/>
      <c r="C14" s="190"/>
      <c r="D14" s="168" t="s">
        <v>20</v>
      </c>
      <c r="E14" s="189"/>
      <c r="F14" s="130">
        <v>497550</v>
      </c>
      <c r="G14" s="130">
        <v>410205</v>
      </c>
      <c r="H14" s="130">
        <v>185964</v>
      </c>
      <c r="I14" s="130">
        <v>0</v>
      </c>
      <c r="J14" s="130">
        <v>421184</v>
      </c>
      <c r="K14" s="71">
        <f>IFERROR(F14/G14-1,"n/a")</f>
        <v>0.2129301203057008</v>
      </c>
      <c r="L14" s="71">
        <f t="shared" si="0"/>
        <v>1.6755178421629995</v>
      </c>
      <c r="M14" s="71" t="str">
        <f>IFERROR(F14/I14-1,"n/a")</f>
        <v>n/a</v>
      </c>
      <c r="N14" s="131">
        <f>IFERROR(F14/J14-1,"n/a")</f>
        <v>0.18131268044370152</v>
      </c>
      <c r="O14" s="75">
        <v>4566256</v>
      </c>
      <c r="P14" s="75">
        <v>3057387</v>
      </c>
      <c r="Q14" s="75">
        <v>509984</v>
      </c>
      <c r="R14" s="75">
        <v>1092884</v>
      </c>
      <c r="S14" s="75">
        <v>4064465</v>
      </c>
      <c r="T14" s="71">
        <f>IFERROR(O14/P14-1,"n/a")</f>
        <v>0.49351586828883609</v>
      </c>
      <c r="U14" s="71">
        <f>IFERROR(O14/Q14-1,"n/a")</f>
        <v>7.9537240384012051</v>
      </c>
      <c r="V14" s="71">
        <f>IFERROR(O14/R14-1,"n/a")</f>
        <v>3.1781707848225427</v>
      </c>
      <c r="W14" s="71">
        <f>IFERROR(O14/S14-1,"n/a")</f>
        <v>0.12345806889713651</v>
      </c>
      <c r="X14" s="240">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241"/>
      <c r="X15" s="242"/>
      <c r="Y15" s="49"/>
      <c r="Z15" s="49"/>
      <c r="AA15" s="232"/>
      <c r="AB15" s="224"/>
      <c r="AC15" s="224"/>
    </row>
    <row r="16" spans="1:29" s="225" customFormat="1" ht="10.8">
      <c r="A16" s="224"/>
      <c r="B16" s="229"/>
      <c r="C16" s="190"/>
      <c r="D16" s="168" t="s">
        <v>19</v>
      </c>
      <c r="E16" s="189"/>
      <c r="F16" s="130">
        <v>49</v>
      </c>
      <c r="G16" s="130">
        <v>27</v>
      </c>
      <c r="H16" s="130">
        <v>28</v>
      </c>
      <c r="I16" s="130">
        <v>10</v>
      </c>
      <c r="J16" s="130">
        <v>29</v>
      </c>
      <c r="K16" s="71">
        <f>IFERROR(F16/G16-1,"n/a")</f>
        <v>0.81481481481481488</v>
      </c>
      <c r="L16" s="71">
        <f t="shared" si="0"/>
        <v>0.75</v>
      </c>
      <c r="M16" s="71">
        <f>IFERROR(F16/I16-1,"n/a")</f>
        <v>3.9000000000000004</v>
      </c>
      <c r="N16" s="131">
        <f>IFERROR(F16/J16-1,"n/a")</f>
        <v>0.68965517241379315</v>
      </c>
      <c r="O16" s="75">
        <v>561</v>
      </c>
      <c r="P16" s="75">
        <v>548</v>
      </c>
      <c r="Q16" s="75">
        <v>197</v>
      </c>
      <c r="R16" s="75">
        <v>48</v>
      </c>
      <c r="S16" s="75">
        <v>546</v>
      </c>
      <c r="T16" s="71">
        <f>IFERROR(O16/P16-1,"n/a")</f>
        <v>2.3722627737226221E-2</v>
      </c>
      <c r="U16" s="71">
        <f>IFERROR(O16/Q16-1,"n/a")</f>
        <v>1.8477157360406093</v>
      </c>
      <c r="V16" s="71">
        <f>IFERROR(O16/R16-1,"n/a")</f>
        <v>10.6875</v>
      </c>
      <c r="W16" s="71">
        <f>IFERROR(O16/S16-1,"n/a")</f>
        <v>2.7472527472527375E-2</v>
      </c>
      <c r="X16" s="240">
        <v>572</v>
      </c>
      <c r="Y16" s="75">
        <v>202</v>
      </c>
      <c r="Z16" s="75">
        <v>54</v>
      </c>
      <c r="AA16" s="231">
        <v>586</v>
      </c>
      <c r="AB16" s="224"/>
      <c r="AC16" s="224"/>
    </row>
    <row r="17" spans="1:29" s="225" customFormat="1" ht="10.8">
      <c r="A17" s="224"/>
      <c r="B17" s="229"/>
      <c r="C17" s="190"/>
      <c r="D17" s="168" t="s">
        <v>20</v>
      </c>
      <c r="E17" s="189"/>
      <c r="F17" s="130">
        <v>98994</v>
      </c>
      <c r="G17" s="130">
        <v>51003</v>
      </c>
      <c r="H17" s="130">
        <v>29456</v>
      </c>
      <c r="I17" s="130">
        <v>4854</v>
      </c>
      <c r="J17" s="130">
        <v>37844</v>
      </c>
      <c r="K17" s="71">
        <f>IFERROR(F17/G17-1,"n/a")</f>
        <v>0.94094465031468744</v>
      </c>
      <c r="L17" s="71">
        <f t="shared" si="0"/>
        <v>2.3607414448669202</v>
      </c>
      <c r="M17" s="71">
        <f>IFERROR(F17/I17-1,"n/a")</f>
        <v>19.394313967861557</v>
      </c>
      <c r="N17" s="131">
        <f>IFERROR(F17/J17-1,"n/a")</f>
        <v>1.6158439911214457</v>
      </c>
      <c r="O17" s="75">
        <v>1629796</v>
      </c>
      <c r="P17" s="75">
        <v>903992</v>
      </c>
      <c r="Q17" s="75">
        <v>288787</v>
      </c>
      <c r="R17" s="75">
        <v>68534</v>
      </c>
      <c r="S17" s="75">
        <v>1342797</v>
      </c>
      <c r="T17" s="71">
        <f>IFERROR(O17/P17-1,"n/a")</f>
        <v>0.80288763617377135</v>
      </c>
      <c r="U17" s="71">
        <f>IFERROR(O17/Q17-1,"n/a")</f>
        <v>4.643591989944146</v>
      </c>
      <c r="V17" s="71">
        <f>IFERROR(O17/R17-1,"n/a")</f>
        <v>22.780838707794672</v>
      </c>
      <c r="W17" s="71">
        <f>IFERROR(O17/S17-1,"n/a")</f>
        <v>0.21373223204996727</v>
      </c>
      <c r="X17" s="240">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71"/>
      <c r="X18" s="242"/>
      <c r="Y18" s="49"/>
      <c r="Z18" s="49"/>
      <c r="AA18" s="232"/>
      <c r="AB18" s="224"/>
      <c r="AC18" s="224"/>
    </row>
    <row r="19" spans="1:29" s="225" customFormat="1" ht="10.8">
      <c r="A19" s="224"/>
      <c r="B19" s="229"/>
      <c r="C19" s="190"/>
      <c r="D19" s="168" t="s">
        <v>19</v>
      </c>
      <c r="E19" s="189"/>
      <c r="F19" s="130">
        <v>39</v>
      </c>
      <c r="G19" s="130">
        <v>39</v>
      </c>
      <c r="H19" s="130">
        <v>13</v>
      </c>
      <c r="I19" s="130">
        <v>1</v>
      </c>
      <c r="J19" s="130">
        <v>15</v>
      </c>
      <c r="K19" s="71">
        <f>IFERROR(F19/G19-1,"n/a")</f>
        <v>0</v>
      </c>
      <c r="L19" s="71">
        <f t="shared" si="0"/>
        <v>2</v>
      </c>
      <c r="M19" s="71">
        <f>IFERROR(F19/I19-1,"n/a")</f>
        <v>38</v>
      </c>
      <c r="N19" s="131">
        <f>IFERROR(F19/J19-1,"n/a")</f>
        <v>1.6</v>
      </c>
      <c r="O19" s="75">
        <v>700</v>
      </c>
      <c r="P19" s="75">
        <v>649</v>
      </c>
      <c r="Q19" s="75">
        <v>44</v>
      </c>
      <c r="R19" s="75">
        <v>10</v>
      </c>
      <c r="S19" s="75">
        <v>280</v>
      </c>
      <c r="T19" s="71">
        <f>IFERROR(O19/P19-1,"n/a")</f>
        <v>7.8582434514637978E-2</v>
      </c>
      <c r="U19" s="71">
        <f>IFERROR(O19/Q19-1,"n/a")</f>
        <v>14.909090909090908</v>
      </c>
      <c r="V19" s="71">
        <f>IFERROR(O19/R19-1,"n/a")</f>
        <v>69</v>
      </c>
      <c r="W19" s="71">
        <f>IFERROR(O19/S19-1,"n/a")</f>
        <v>1.5</v>
      </c>
      <c r="X19" s="240">
        <v>658</v>
      </c>
      <c r="Y19" s="75">
        <v>47</v>
      </c>
      <c r="Z19" s="75">
        <v>9</v>
      </c>
      <c r="AA19" s="231">
        <v>290</v>
      </c>
      <c r="AB19" s="224"/>
      <c r="AC19" s="224"/>
    </row>
    <row r="20" spans="1:29" s="225" customFormat="1" ht="10.8">
      <c r="A20" s="224"/>
      <c r="B20" s="229"/>
      <c r="C20" s="190"/>
      <c r="D20" s="168" t="s">
        <v>20</v>
      </c>
      <c r="E20" s="189"/>
      <c r="F20" s="130">
        <v>44881</v>
      </c>
      <c r="G20" s="130">
        <v>43590</v>
      </c>
      <c r="H20" s="130">
        <v>5685</v>
      </c>
      <c r="I20" s="130">
        <v>0</v>
      </c>
      <c r="J20" s="130">
        <v>20135</v>
      </c>
      <c r="K20" s="71">
        <f>IFERROR(F20/G20-1,"n/a")</f>
        <v>2.96168846065612E-2</v>
      </c>
      <c r="L20" s="71">
        <f t="shared" si="0"/>
        <v>6.8946350043975375</v>
      </c>
      <c r="M20" s="71" t="str">
        <f>IFERROR(F20/I20-1,"n/a")</f>
        <v>n/a</v>
      </c>
      <c r="N20" s="131">
        <f t="shared" ref="N20:N28" si="1">IFERROR(F20/J20-1,"n/a")</f>
        <v>1.2290042215048422</v>
      </c>
      <c r="O20" s="75">
        <v>1270123</v>
      </c>
      <c r="P20" s="75">
        <v>880732</v>
      </c>
      <c r="Q20" s="75">
        <v>16677</v>
      </c>
      <c r="R20" s="75">
        <v>10047</v>
      </c>
      <c r="S20" s="75">
        <v>575143</v>
      </c>
      <c r="T20" s="71">
        <f>IFERROR(O20/P20-1,"n/a")</f>
        <v>0.44212200760276676</v>
      </c>
      <c r="U20" s="71">
        <f>IFERROR(O20/Q20-1,"n/a")</f>
        <v>75.160160700365779</v>
      </c>
      <c r="V20" s="71">
        <f>IFERROR(O20/R20-1,"n/a")</f>
        <v>125.41813476659699</v>
      </c>
      <c r="W20" s="71">
        <f>IFERROR(O20/S20-1,"n/a")</f>
        <v>1.2083603555985207</v>
      </c>
      <c r="X20" s="240">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71"/>
      <c r="X21" s="242"/>
      <c r="Y21" s="49"/>
      <c r="Z21" s="49"/>
      <c r="AA21" s="232"/>
      <c r="AB21" s="224"/>
      <c r="AC21" s="224"/>
    </row>
    <row r="22" spans="1:29" s="225" customFormat="1" ht="10.8">
      <c r="A22" s="224"/>
      <c r="B22" s="229"/>
      <c r="C22" s="190"/>
      <c r="D22" s="168" t="s">
        <v>19</v>
      </c>
      <c r="E22" s="197"/>
      <c r="F22" s="130">
        <v>210</v>
      </c>
      <c r="G22" s="130">
        <v>130</v>
      </c>
      <c r="H22" s="130">
        <v>67</v>
      </c>
      <c r="I22" s="130">
        <v>0</v>
      </c>
      <c r="J22" s="130">
        <v>95</v>
      </c>
      <c r="K22" s="71">
        <f>IFERROR(F22/G22-1,"n/a")</f>
        <v>0.61538461538461542</v>
      </c>
      <c r="L22" s="71">
        <f t="shared" si="0"/>
        <v>2.1343283582089554</v>
      </c>
      <c r="M22" s="71" t="str">
        <f>IFERROR(F22/I22-1,"n/a")</f>
        <v>n/a</v>
      </c>
      <c r="N22" s="131">
        <f t="shared" si="1"/>
        <v>1.2105263157894739</v>
      </c>
      <c r="O22" s="75">
        <v>1371</v>
      </c>
      <c r="P22" s="75">
        <v>823</v>
      </c>
      <c r="Q22" s="75">
        <v>258</v>
      </c>
      <c r="R22" s="75">
        <v>205</v>
      </c>
      <c r="S22" s="75">
        <v>1041</v>
      </c>
      <c r="T22" s="71">
        <f>IFERROR(O22/P22-1,"n/a")</f>
        <v>0.66585662211421637</v>
      </c>
      <c r="U22" s="71">
        <f>IFERROR(O22/Q22-1,"n/a")</f>
        <v>4.3139534883720927</v>
      </c>
      <c r="V22" s="71">
        <f>IFERROR(O22/R22-1,"n/a")</f>
        <v>5.6878048780487802</v>
      </c>
      <c r="W22" s="71">
        <f>IFERROR(O22/S22-1,"n/a")</f>
        <v>0.31700288184438041</v>
      </c>
      <c r="X22" s="240">
        <v>895</v>
      </c>
      <c r="Y22" s="75">
        <v>283</v>
      </c>
      <c r="Z22" s="75">
        <v>43</v>
      </c>
      <c r="AA22" s="231">
        <v>827</v>
      </c>
      <c r="AB22" s="224"/>
      <c r="AC22" s="224"/>
    </row>
    <row r="23" spans="1:29" s="225" customFormat="1" ht="10.8">
      <c r="A23" s="224"/>
      <c r="B23" s="229"/>
      <c r="C23" s="190"/>
      <c r="D23" s="168" t="s">
        <v>20</v>
      </c>
      <c r="E23" s="189"/>
      <c r="F23" s="130">
        <v>507202</v>
      </c>
      <c r="G23" s="130">
        <v>274849</v>
      </c>
      <c r="H23" s="130">
        <v>83507</v>
      </c>
      <c r="I23" s="130">
        <v>0</v>
      </c>
      <c r="J23" s="130">
        <v>263747</v>
      </c>
      <c r="K23" s="71">
        <f>IFERROR(F23/G23-1,"n/a")</f>
        <v>0.84538419277494192</v>
      </c>
      <c r="L23" s="71">
        <f t="shared" si="0"/>
        <v>5.0737662710910465</v>
      </c>
      <c r="M23" s="71" t="str">
        <f>IFERROR(F23/I23-1,"n/a")</f>
        <v>n/a</v>
      </c>
      <c r="N23" s="131">
        <f t="shared" si="1"/>
        <v>0.92306263199202276</v>
      </c>
      <c r="O23" s="75">
        <v>4057070</v>
      </c>
      <c r="P23" s="75">
        <v>1942201</v>
      </c>
      <c r="Q23" s="75">
        <v>425895</v>
      </c>
      <c r="R23" s="75">
        <v>545974</v>
      </c>
      <c r="S23" s="75">
        <v>3161914</v>
      </c>
      <c r="T23" s="71">
        <f>IFERROR(O23/P23-1,"n/a")</f>
        <v>1.0889032597552983</v>
      </c>
      <c r="U23" s="71">
        <f>IFERROR(O23/Q23-1,"n/a")</f>
        <v>8.5259864520597795</v>
      </c>
      <c r="V23" s="71">
        <f>IFERROR(O23/R23-1,"n/a")</f>
        <v>6.4308849871971923</v>
      </c>
      <c r="W23" s="71">
        <f>IFERROR(O23/S23-1,"n/a")</f>
        <v>0.28310573911877435</v>
      </c>
      <c r="X23" s="240">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71"/>
      <c r="X24" s="242"/>
      <c r="Y24" s="49"/>
      <c r="Z24" s="49"/>
      <c r="AA24" s="232"/>
      <c r="AB24" s="224"/>
      <c r="AC24" s="224"/>
    </row>
    <row r="25" spans="1:29" s="225" customFormat="1" ht="10.8">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71">
        <f>IFERROR(O25/S25-1,"n/a")</f>
        <v>0.3125</v>
      </c>
      <c r="X25" s="240">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71">
        <f>IFERROR(O26/S26-1,"n/a")</f>
        <v>0.90764519952587919</v>
      </c>
      <c r="X26" s="243">
        <v>15637</v>
      </c>
      <c r="Y26" s="244">
        <v>0</v>
      </c>
      <c r="Z26" s="244">
        <v>0</v>
      </c>
      <c r="AA26" s="233">
        <v>20248</v>
      </c>
      <c r="AB26" s="224"/>
      <c r="AC26" s="224"/>
    </row>
    <row r="27" spans="1:29" s="225" customFormat="1" ht="11.4" thickBot="1">
      <c r="A27" s="224"/>
      <c r="B27" s="229"/>
      <c r="C27" s="198" t="s">
        <v>16</v>
      </c>
      <c r="D27" s="199"/>
      <c r="E27" s="200"/>
      <c r="F27" s="137">
        <f t="shared" ref="F27:J28" si="2">F13+F16+F19+F22+F25</f>
        <v>463</v>
      </c>
      <c r="G27" s="137">
        <f t="shared" si="2"/>
        <v>340</v>
      </c>
      <c r="H27" s="137">
        <f t="shared" si="2"/>
        <v>223</v>
      </c>
      <c r="I27" s="137">
        <f t="shared" si="2"/>
        <v>11</v>
      </c>
      <c r="J27" s="137">
        <f t="shared" si="2"/>
        <v>311</v>
      </c>
      <c r="K27" s="138">
        <f>IFERROR(F27/G27-1,"n/a")</f>
        <v>0.36176470588235299</v>
      </c>
      <c r="L27" s="138">
        <f t="shared" si="0"/>
        <v>1.0762331838565022</v>
      </c>
      <c r="M27" s="138">
        <f>IFERROR(F27/I27-1,"n/a")</f>
        <v>41.090909090909093</v>
      </c>
      <c r="N27" s="139">
        <f t="shared" si="1"/>
        <v>0.4887459807073955</v>
      </c>
      <c r="O27" s="137">
        <f t="shared" ref="O27:S28" si="3">O13+O16+O19+O22+O25</f>
        <v>4054</v>
      </c>
      <c r="P27" s="137">
        <f t="shared" si="3"/>
        <v>3330</v>
      </c>
      <c r="Q27" s="137">
        <f t="shared" si="3"/>
        <v>842</v>
      </c>
      <c r="R27" s="137">
        <f t="shared" si="3"/>
        <v>814</v>
      </c>
      <c r="S27" s="137">
        <f t="shared" si="3"/>
        <v>3267</v>
      </c>
      <c r="T27" s="138">
        <f>IFERROR(O27/P27-1,"n/a")</f>
        <v>0.21741741741741749</v>
      </c>
      <c r="U27" s="138">
        <f>IFERROR(O27/Q27-1,"n/a")</f>
        <v>3.8147268408551067</v>
      </c>
      <c r="V27" s="138">
        <f>IFERROR(O27/R27-1,"n/a")</f>
        <v>3.9803439803439806</v>
      </c>
      <c r="W27" s="139">
        <f>IFERROR(O27/S27-1,"n/a")</f>
        <v>0.24089378634833181</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1148627</v>
      </c>
      <c r="G28" s="141">
        <f t="shared" si="2"/>
        <v>779647</v>
      </c>
      <c r="H28" s="141">
        <f t="shared" si="2"/>
        <v>304612</v>
      </c>
      <c r="I28" s="141">
        <f t="shared" si="2"/>
        <v>4854</v>
      </c>
      <c r="J28" s="141">
        <f t="shared" si="2"/>
        <v>742910</v>
      </c>
      <c r="K28" s="142">
        <f>IFERROR(F28/G28-1,"n/a")</f>
        <v>0.47326546501172961</v>
      </c>
      <c r="L28" s="142">
        <f t="shared" si="0"/>
        <v>2.7707870996546426</v>
      </c>
      <c r="M28" s="142">
        <f>IFERROR(F28/I28-1,"n/a")</f>
        <v>235.63514627111661</v>
      </c>
      <c r="N28" s="143">
        <f t="shared" si="1"/>
        <v>0.54611864155819689</v>
      </c>
      <c r="O28" s="141">
        <f t="shared" si="3"/>
        <v>11561871</v>
      </c>
      <c r="P28" s="141">
        <f t="shared" si="3"/>
        <v>6799949</v>
      </c>
      <c r="Q28" s="141">
        <f t="shared" si="3"/>
        <v>1241343</v>
      </c>
      <c r="R28" s="141">
        <f t="shared" si="3"/>
        <v>1717439</v>
      </c>
      <c r="S28" s="141">
        <f t="shared" si="3"/>
        <v>9164567</v>
      </c>
      <c r="T28" s="142">
        <f>IFERROR(O28/P28-1,"n/a")</f>
        <v>0.70028789921806767</v>
      </c>
      <c r="U28" s="142">
        <f>IFERROR(O28/Q28-1,"n/a")</f>
        <v>8.314001851220814</v>
      </c>
      <c r="V28" s="142">
        <f>IFERROR(O28/R28-1,"n/a")</f>
        <v>5.7320417202590601</v>
      </c>
      <c r="W28" s="143">
        <f>IFERROR(O28/S28-1,"n/a")</f>
        <v>0.26158398972913832</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C1" zoomScaleNormal="100" workbookViewId="0">
      <selection activeCell="A2" sqref="A2:XFD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5" t="s">
        <v>32</v>
      </c>
      <c r="G9" s="246"/>
      <c r="H9" s="246"/>
      <c r="I9" s="246"/>
      <c r="J9" s="246"/>
      <c r="K9" s="246"/>
      <c r="L9" s="246"/>
      <c r="M9" s="246"/>
      <c r="N9" s="247"/>
      <c r="O9" s="248" t="s">
        <v>33</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0.8">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0.8">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0.8">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0.8">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0.8">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0.8">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0.8">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0.8">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0.8">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1.4"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5" t="s">
        <v>27</v>
      </c>
      <c r="G9" s="246"/>
      <c r="H9" s="246"/>
      <c r="I9" s="246"/>
      <c r="J9" s="246"/>
      <c r="K9" s="246"/>
      <c r="L9" s="246"/>
      <c r="M9" s="246"/>
      <c r="N9" s="247"/>
      <c r="O9" s="248" t="s">
        <v>28</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0.8">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0.8">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0.8">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0.8">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0.8">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45" t="s">
        <v>65</v>
      </c>
      <c r="G9" s="246"/>
      <c r="H9" s="246"/>
      <c r="I9" s="246"/>
      <c r="J9" s="246"/>
      <c r="K9" s="246"/>
      <c r="L9" s="246"/>
      <c r="M9" s="246"/>
      <c r="N9" s="247"/>
      <c r="O9" s="248" t="s">
        <v>66</v>
      </c>
      <c r="P9" s="246"/>
      <c r="Q9" s="246"/>
      <c r="R9" s="246"/>
      <c r="S9" s="246"/>
      <c r="T9" s="246"/>
      <c r="U9" s="246"/>
      <c r="V9" s="246"/>
      <c r="W9" s="247"/>
      <c r="X9" s="248" t="s">
        <v>25</v>
      </c>
      <c r="Y9" s="246"/>
      <c r="Z9" s="246"/>
      <c r="AA9" s="250"/>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0.8">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0.8">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0.8">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0.8">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0.8">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2</vt:i4>
      </vt:variant>
    </vt:vector>
  </HeadingPairs>
  <TitlesOfParts>
    <vt:vector size="35" baseType="lpstr">
      <vt:lpstr> </vt:lpstr>
      <vt:lpstr>Notlar</vt:lpstr>
      <vt:lpstr>Yasal Uyarı</vt:lpstr>
      <vt:lpstr>Gemi Doluluk Oranları</vt:lpstr>
      <vt:lpstr>Aralık-23</vt:lpstr>
      <vt:lpstr>Kasım-23</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2024-01-15T13:36:55Z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