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activeTab="4"/>
  </bookViews>
  <sheets>
    <sheet name=" " sheetId="3" r:id="rId1"/>
    <sheet name="Notlar" sheetId="11" r:id="rId2"/>
    <sheet name="Yasal Uyarı" sheetId="13" r:id="rId3"/>
    <sheet name="Gemi Doluluk Oranları" sheetId="26" r:id="rId4"/>
    <sheet name="Haziran-24" sheetId="56" r:id="rId5"/>
    <sheet name="Mayıs-24" sheetId="54" r:id="rId6"/>
    <sheet name="Nisan-24" sheetId="51" r:id="rId7"/>
    <sheet name="Mart-24" sheetId="52" r:id="rId8"/>
    <sheet name="Şubat-24" sheetId="53" r:id="rId9"/>
    <sheet name="Ocak-24" sheetId="48" r:id="rId10"/>
    <sheet name="Aralık-23" sheetId="47" r:id="rId11"/>
    <sheet name="Kasım-23" sheetId="46" r:id="rId12"/>
    <sheet name="Ekim-23" sheetId="45" r:id="rId13"/>
    <sheet name="Eylül-23" sheetId="44" r:id="rId14"/>
    <sheet name="Ağustos-23" sheetId="42" r:id="rId15"/>
    <sheet name="Temmuz-23" sheetId="41" r:id="rId16"/>
    <sheet name="Haziran-23" sheetId="40" r:id="rId17"/>
    <sheet name="Mayıs-23" sheetId="37" r:id="rId18"/>
    <sheet name="Nisan-23" sheetId="36" r:id="rId19"/>
    <sheet name="Mart-23" sheetId="34" r:id="rId20"/>
    <sheet name="Mart-23_Eski Raporlama" sheetId="33" r:id="rId21"/>
    <sheet name="Şubat-23" sheetId="32" r:id="rId22"/>
    <sheet name="Ocak-23" sheetId="31" r:id="rId23"/>
    <sheet name="Aralık-22" sheetId="28" r:id="rId24"/>
    <sheet name="Kasım-22" sheetId="29" r:id="rId25"/>
    <sheet name="Ekim-22" sheetId="30" r:id="rId26"/>
    <sheet name="Eylül-22" sheetId="24" r:id="rId27"/>
    <sheet name="Ağustos-22 " sheetId="22" r:id="rId28"/>
    <sheet name="Tem-22" sheetId="21" r:id="rId29"/>
    <sheet name="Haz-22" sheetId="20" r:id="rId30"/>
    <sheet name="May-22" sheetId="19" r:id="rId31"/>
    <sheet name="Nis-22" sheetId="18" r:id="rId32"/>
    <sheet name="Mart-22" sheetId="17" r:id="rId33"/>
    <sheet name="Subat-22" sheetId="16" r:id="rId34"/>
    <sheet name="Ocak-22" sheetId="15" r:id="rId35"/>
    <sheet name="Aralık-21" sheetId="14" r:id="rId36"/>
    <sheet name="Kasım-21" sheetId="10" r:id="rId37"/>
    <sheet name="Ekim-21" sheetId="9" r:id="rId38"/>
    <sheet name="Eylül-21" sheetId="1" r:id="rId39"/>
  </sheets>
  <externalReferences>
    <externalReference r:id="rId40"/>
    <externalReference r:id="rId41"/>
  </externalReferences>
  <definedNames>
    <definedName name="_Order1" hidden="1">255</definedName>
    <definedName name="_Order2" hidden="1">255</definedName>
    <definedName name="AcqOppSwitch" localSheetId="27">[1]Inputs!$E$44</definedName>
    <definedName name="AcqOppSwitch" localSheetId="14">[1]Inputs!$E$44</definedName>
    <definedName name="AcqOppSwitch" localSheetId="10">[1]Inputs!$E$44</definedName>
    <definedName name="AcqOppSwitch" localSheetId="12">[1]Inputs!$E$44</definedName>
    <definedName name="AcqOppSwitch" localSheetId="26">[1]Inputs!$E$44</definedName>
    <definedName name="AcqOppSwitch" localSheetId="13">[1]Inputs!$E$44</definedName>
    <definedName name="AcqOppSwitch" localSheetId="3">[1]Inputs!$E$44</definedName>
    <definedName name="AcqOppSwitch" localSheetId="16">[1]Inputs!$E$44</definedName>
    <definedName name="AcqOppSwitch" localSheetId="4">[1]Inputs!$E$44</definedName>
    <definedName name="AcqOppSwitch" localSheetId="11">[1]Inputs!$E$44</definedName>
    <definedName name="AcqOppSwitch" localSheetId="19">[1]Inputs!$E$44</definedName>
    <definedName name="AcqOppSwitch" localSheetId="20">[1]Inputs!$E$44</definedName>
    <definedName name="AcqOppSwitch" localSheetId="7">[1]Inputs!$E$44</definedName>
    <definedName name="AcqOppSwitch" localSheetId="17">[1]Inputs!$E$44</definedName>
    <definedName name="AcqOppSwitch" localSheetId="5">[1]Inputs!$E$44</definedName>
    <definedName name="AcqOppSwitch" localSheetId="18">[1]Inputs!$E$44</definedName>
    <definedName name="AcqOppSwitch" localSheetId="6">[1]Inputs!$E$44</definedName>
    <definedName name="AcqOppSwitch" localSheetId="22">[1]Inputs!$E$44</definedName>
    <definedName name="AcqOppSwitch" localSheetId="9">[1]Inputs!$E$44</definedName>
    <definedName name="AcqOppSwitch" localSheetId="21">[1]Inputs!$E$44</definedName>
    <definedName name="AcqOppSwitch" localSheetId="8">[1]Inputs!$E$44</definedName>
    <definedName name="AcqOppSwitch" localSheetId="15">[1]Inputs!$E$44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7">[1]Inputs!$E$49</definedName>
    <definedName name="KalundborgSwitch" localSheetId="14">[1]Inputs!$E$49</definedName>
    <definedName name="KalundborgSwitch" localSheetId="10">[1]Inputs!$E$49</definedName>
    <definedName name="KalundborgSwitch" localSheetId="12">[1]Inputs!$E$49</definedName>
    <definedName name="KalundborgSwitch" localSheetId="26">[1]Inputs!$E$49</definedName>
    <definedName name="KalundborgSwitch" localSheetId="13">[1]Inputs!$E$49</definedName>
    <definedName name="KalundborgSwitch" localSheetId="3">[1]Inputs!$E$49</definedName>
    <definedName name="KalundborgSwitch" localSheetId="16">[1]Inputs!$E$49</definedName>
    <definedName name="KalundborgSwitch" localSheetId="4">[1]Inputs!$E$49</definedName>
    <definedName name="KalundborgSwitch" localSheetId="11">[1]Inputs!$E$49</definedName>
    <definedName name="KalundborgSwitch" localSheetId="19">[1]Inputs!$E$49</definedName>
    <definedName name="KalundborgSwitch" localSheetId="20">[1]Inputs!$E$49</definedName>
    <definedName name="KalundborgSwitch" localSheetId="7">[1]Inputs!$E$49</definedName>
    <definedName name="KalundborgSwitch" localSheetId="17">[1]Inputs!$E$49</definedName>
    <definedName name="KalundborgSwitch" localSheetId="5">[1]Inputs!$E$49</definedName>
    <definedName name="KalundborgSwitch" localSheetId="18">[1]Inputs!$E$49</definedName>
    <definedName name="KalundborgSwitch" localSheetId="6">[1]Inputs!$E$49</definedName>
    <definedName name="KalundborgSwitch" localSheetId="22">[1]Inputs!$E$49</definedName>
    <definedName name="KalundborgSwitch" localSheetId="9">[1]Inputs!$E$49</definedName>
    <definedName name="KalundborgSwitch" localSheetId="21">[1]Inputs!$E$49</definedName>
    <definedName name="KalundborgSwitch" localSheetId="8">[1]Inputs!$E$49</definedName>
    <definedName name="KalundborgSwitch" localSheetId="15">[1]Inputs!$E$49</definedName>
    <definedName name="KalundborgSwitch">[2]Inputs!$E$49</definedName>
    <definedName name="LasPalmasSwitch" localSheetId="27">[1]Inputs!#REF!</definedName>
    <definedName name="LasPalmasSwitch" localSheetId="14">[1]Inputs!#REF!</definedName>
    <definedName name="LasPalmasSwitch" localSheetId="23">[2]Inputs!#REF!</definedName>
    <definedName name="LasPalmasSwitch" localSheetId="10">[1]Inputs!#REF!</definedName>
    <definedName name="LasPalmasSwitch" localSheetId="25">[2]Inputs!#REF!</definedName>
    <definedName name="LasPalmasSwitch" localSheetId="12">[1]Inputs!#REF!</definedName>
    <definedName name="LasPalmasSwitch" localSheetId="26">[1]Inputs!#REF!</definedName>
    <definedName name="LasPalmasSwitch" localSheetId="13">[1]Inputs!#REF!</definedName>
    <definedName name="LasPalmasSwitch" localSheetId="3">[1]Inputs!#REF!</definedName>
    <definedName name="LasPalmasSwitch" localSheetId="16">[1]Inputs!#REF!</definedName>
    <definedName name="LasPalmasSwitch" localSheetId="4">[1]Inputs!#REF!</definedName>
    <definedName name="LasPalmasSwitch" localSheetId="24">[2]Inputs!#REF!</definedName>
    <definedName name="LasPalmasSwitch" localSheetId="11">[1]Inputs!#REF!</definedName>
    <definedName name="LasPalmasSwitch" localSheetId="19">[1]Inputs!#REF!</definedName>
    <definedName name="LasPalmasSwitch" localSheetId="20">[1]Inputs!#REF!</definedName>
    <definedName name="LasPalmasSwitch" localSheetId="7">[1]Inputs!#REF!</definedName>
    <definedName name="LasPalmasSwitch" localSheetId="17">[1]Inputs!#REF!</definedName>
    <definedName name="LasPalmasSwitch" localSheetId="5">[1]Inputs!#REF!</definedName>
    <definedName name="LasPalmasSwitch" localSheetId="18">[1]Inputs!#REF!</definedName>
    <definedName name="LasPalmasSwitch" localSheetId="6">[1]Inputs!#REF!</definedName>
    <definedName name="LasPalmasSwitch" localSheetId="1">[2]Inputs!#REF!</definedName>
    <definedName name="LasPalmasSwitch" localSheetId="22">[1]Inputs!#REF!</definedName>
    <definedName name="LasPalmasSwitch" localSheetId="9">[1]Inputs!#REF!</definedName>
    <definedName name="LasPalmasSwitch" localSheetId="21">[1]Inputs!#REF!</definedName>
    <definedName name="LasPalmasSwitch" localSheetId="8">[1]Inputs!#REF!</definedName>
    <definedName name="LasPalmasSwitch" localSheetId="15">[1]Inputs!#REF!</definedName>
    <definedName name="LasPalmasSwitch" localSheetId="2">[2]Inputs!#REF!</definedName>
    <definedName name="LasPalmasSwitch">[2]Inputs!#REF!</definedName>
    <definedName name="ll" localSheetId="27">[2]Inputs!#REF!</definedName>
    <definedName name="ll">[2]Inputs!#REF!</definedName>
    <definedName name="_xlnm.Print_Area" localSheetId="1">Notlar!$A$1:$CA$35</definedName>
    <definedName name="_xlnm.Print_Area" localSheetId="2">'Yasal Uyarı'!$A$1:$CA$35</definedName>
    <definedName name="ProjectionsSwitch" localSheetId="27">[1]Inputs!$E$13</definedName>
    <definedName name="ProjectionsSwitch" localSheetId="14">[1]Inputs!$E$13</definedName>
    <definedName name="ProjectionsSwitch" localSheetId="10">[1]Inputs!$E$13</definedName>
    <definedName name="ProjectionsSwitch" localSheetId="12">[1]Inputs!$E$13</definedName>
    <definedName name="ProjectionsSwitch" localSheetId="26">[1]Inputs!$E$13</definedName>
    <definedName name="ProjectionsSwitch" localSheetId="13">[1]Inputs!$E$13</definedName>
    <definedName name="ProjectionsSwitch" localSheetId="3">[1]Inputs!$E$13</definedName>
    <definedName name="ProjectionsSwitch" localSheetId="16">[1]Inputs!$E$13</definedName>
    <definedName name="ProjectionsSwitch" localSheetId="4">[1]Inputs!$E$13</definedName>
    <definedName name="ProjectionsSwitch" localSheetId="11">[1]Inputs!$E$13</definedName>
    <definedName name="ProjectionsSwitch" localSheetId="19">[1]Inputs!$E$13</definedName>
    <definedName name="ProjectionsSwitch" localSheetId="20">[1]Inputs!$E$13</definedName>
    <definedName name="ProjectionsSwitch" localSheetId="7">[1]Inputs!$E$13</definedName>
    <definedName name="ProjectionsSwitch" localSheetId="17">[1]Inputs!$E$13</definedName>
    <definedName name="ProjectionsSwitch" localSheetId="5">[1]Inputs!$E$13</definedName>
    <definedName name="ProjectionsSwitch" localSheetId="18">[1]Inputs!$E$13</definedName>
    <definedName name="ProjectionsSwitch" localSheetId="6">[1]Inputs!$E$13</definedName>
    <definedName name="ProjectionsSwitch" localSheetId="22">[1]Inputs!$E$13</definedName>
    <definedName name="ProjectionsSwitch" localSheetId="9">[1]Inputs!$E$13</definedName>
    <definedName name="ProjectionsSwitch" localSheetId="21">[1]Inputs!$E$13</definedName>
    <definedName name="ProjectionsSwitch" localSheetId="8">[1]Inputs!$E$13</definedName>
    <definedName name="ProjectionsSwitch" localSheetId="15">[1]Inputs!$E$13</definedName>
    <definedName name="ProjectionsSwitch">[2]Inputs!$E$13</definedName>
    <definedName name="SanJuanSwitch" localSheetId="27">[1]Inputs!$E$51</definedName>
    <definedName name="SanJuanSwitch" localSheetId="14">[1]Inputs!$E$51</definedName>
    <definedName name="SanJuanSwitch" localSheetId="10">[1]Inputs!$E$51</definedName>
    <definedName name="SanJuanSwitch" localSheetId="12">[1]Inputs!$E$51</definedName>
    <definedName name="SanJuanSwitch" localSheetId="26">[1]Inputs!$E$51</definedName>
    <definedName name="SanJuanSwitch" localSheetId="13">[1]Inputs!$E$51</definedName>
    <definedName name="SanJuanSwitch" localSheetId="3">[1]Inputs!$E$51</definedName>
    <definedName name="SanJuanSwitch" localSheetId="16">[1]Inputs!$E$51</definedName>
    <definedName name="SanJuanSwitch" localSheetId="4">[1]Inputs!$E$51</definedName>
    <definedName name="SanJuanSwitch" localSheetId="11">[1]Inputs!$E$51</definedName>
    <definedName name="SanJuanSwitch" localSheetId="19">[1]Inputs!$E$51</definedName>
    <definedName name="SanJuanSwitch" localSheetId="20">[1]Inputs!$E$51</definedName>
    <definedName name="SanJuanSwitch" localSheetId="7">[1]Inputs!$E$51</definedName>
    <definedName name="SanJuanSwitch" localSheetId="17">[1]Inputs!$E$51</definedName>
    <definedName name="SanJuanSwitch" localSheetId="5">[1]Inputs!$E$51</definedName>
    <definedName name="SanJuanSwitch" localSheetId="18">[1]Inputs!$E$51</definedName>
    <definedName name="SanJuanSwitch" localSheetId="6">[1]Inputs!$E$51</definedName>
    <definedName name="SanJuanSwitch" localSheetId="22">[1]Inputs!$E$51</definedName>
    <definedName name="SanJuanSwitch" localSheetId="9">[1]Inputs!$E$51</definedName>
    <definedName name="SanJuanSwitch" localSheetId="21">[1]Inputs!$E$51</definedName>
    <definedName name="SanJuanSwitch" localSheetId="8">[1]Inputs!$E$51</definedName>
    <definedName name="SanJuanSwitch" localSheetId="15">[1]Inputs!$E$51</definedName>
    <definedName name="SanJuanSwitch">[2]Inputs!$E$51</definedName>
    <definedName name="ScenarioSwitch" localSheetId="27">[1]Inputs!$E$14</definedName>
    <definedName name="ScenarioSwitch" localSheetId="14">[1]Inputs!$E$14</definedName>
    <definedName name="ScenarioSwitch" localSheetId="10">[1]Inputs!$E$14</definedName>
    <definedName name="ScenarioSwitch" localSheetId="12">[1]Inputs!$E$14</definedName>
    <definedName name="ScenarioSwitch" localSheetId="26">[1]Inputs!$E$14</definedName>
    <definedName name="ScenarioSwitch" localSheetId="13">[1]Inputs!$E$14</definedName>
    <definedName name="ScenarioSwitch" localSheetId="3">[1]Inputs!$E$14</definedName>
    <definedName name="ScenarioSwitch" localSheetId="16">[1]Inputs!$E$14</definedName>
    <definedName name="ScenarioSwitch" localSheetId="4">[1]Inputs!$E$14</definedName>
    <definedName name="ScenarioSwitch" localSheetId="11">[1]Inputs!$E$14</definedName>
    <definedName name="ScenarioSwitch" localSheetId="19">[1]Inputs!$E$14</definedName>
    <definedName name="ScenarioSwitch" localSheetId="20">[1]Inputs!$E$14</definedName>
    <definedName name="ScenarioSwitch" localSheetId="7">[1]Inputs!$E$14</definedName>
    <definedName name="ScenarioSwitch" localSheetId="17">[1]Inputs!$E$14</definedName>
    <definedName name="ScenarioSwitch" localSheetId="5">[1]Inputs!$E$14</definedName>
    <definedName name="ScenarioSwitch" localSheetId="18">[1]Inputs!$E$14</definedName>
    <definedName name="ScenarioSwitch" localSheetId="6">[1]Inputs!$E$14</definedName>
    <definedName name="ScenarioSwitch" localSheetId="22">[1]Inputs!$E$14</definedName>
    <definedName name="ScenarioSwitch" localSheetId="9">[1]Inputs!$E$14</definedName>
    <definedName name="ScenarioSwitch" localSheetId="21">[1]Inputs!$E$14</definedName>
    <definedName name="ScenarioSwitch" localSheetId="8">[1]Inputs!$E$14</definedName>
    <definedName name="ScenarioSwitch" localSheetId="15">[1]Inputs!$E$14</definedName>
    <definedName name="ScenarioSwitch">[2]Inputs!$E$14</definedName>
    <definedName name="TortolaSwitch" localSheetId="27">[1]Inputs!$E$50</definedName>
    <definedName name="TortolaSwitch" localSheetId="14">[1]Inputs!$E$50</definedName>
    <definedName name="TortolaSwitch" localSheetId="10">[1]Inputs!$E$50</definedName>
    <definedName name="TortolaSwitch" localSheetId="12">[1]Inputs!$E$50</definedName>
    <definedName name="TortolaSwitch" localSheetId="26">[1]Inputs!$E$50</definedName>
    <definedName name="TortolaSwitch" localSheetId="13">[1]Inputs!$E$50</definedName>
    <definedName name="TortolaSwitch" localSheetId="3">[1]Inputs!$E$50</definedName>
    <definedName name="TortolaSwitch" localSheetId="16">[1]Inputs!$E$50</definedName>
    <definedName name="TortolaSwitch" localSheetId="4">[1]Inputs!$E$50</definedName>
    <definedName name="TortolaSwitch" localSheetId="11">[1]Inputs!$E$50</definedName>
    <definedName name="TortolaSwitch" localSheetId="19">[1]Inputs!$E$50</definedName>
    <definedName name="TortolaSwitch" localSheetId="20">[1]Inputs!$E$50</definedName>
    <definedName name="TortolaSwitch" localSheetId="7">[1]Inputs!$E$50</definedName>
    <definedName name="TortolaSwitch" localSheetId="17">[1]Inputs!$E$50</definedName>
    <definedName name="TortolaSwitch" localSheetId="5">[1]Inputs!$E$50</definedName>
    <definedName name="TortolaSwitch" localSheetId="18">[1]Inputs!$E$50</definedName>
    <definedName name="TortolaSwitch" localSheetId="6">[1]Inputs!$E$50</definedName>
    <definedName name="TortolaSwitch" localSheetId="22">[1]Inputs!$E$50</definedName>
    <definedName name="TortolaSwitch" localSheetId="9">[1]Inputs!$E$50</definedName>
    <definedName name="TortolaSwitch" localSheetId="21">[1]Inputs!$E$50</definedName>
    <definedName name="TortolaSwitch" localSheetId="8">[1]Inputs!$E$50</definedName>
    <definedName name="TortolaSwitch" localSheetId="15">[1]Inputs!$E$50</definedName>
    <definedName name="TortolaSwitch">[2]Inputs!$E$50</definedName>
    <definedName name="ValenciaSwitch" localSheetId="27">[1]Inputs!$E$48</definedName>
    <definedName name="ValenciaSwitch" localSheetId="14">[1]Inputs!$E$48</definedName>
    <definedName name="ValenciaSwitch" localSheetId="10">[1]Inputs!$E$48</definedName>
    <definedName name="ValenciaSwitch" localSheetId="12">[1]Inputs!$E$48</definedName>
    <definedName name="ValenciaSwitch" localSheetId="26">[1]Inputs!$E$48</definedName>
    <definedName name="ValenciaSwitch" localSheetId="13">[1]Inputs!$E$48</definedName>
    <definedName name="ValenciaSwitch" localSheetId="3">[1]Inputs!$E$48</definedName>
    <definedName name="ValenciaSwitch" localSheetId="16">[1]Inputs!$E$48</definedName>
    <definedName name="ValenciaSwitch" localSheetId="4">[1]Inputs!$E$48</definedName>
    <definedName name="ValenciaSwitch" localSheetId="11">[1]Inputs!$E$48</definedName>
    <definedName name="ValenciaSwitch" localSheetId="19">[1]Inputs!$E$48</definedName>
    <definedName name="ValenciaSwitch" localSheetId="20">[1]Inputs!$E$48</definedName>
    <definedName name="ValenciaSwitch" localSheetId="7">[1]Inputs!$E$48</definedName>
    <definedName name="ValenciaSwitch" localSheetId="17">[1]Inputs!$E$48</definedName>
    <definedName name="ValenciaSwitch" localSheetId="5">[1]Inputs!$E$48</definedName>
    <definedName name="ValenciaSwitch" localSheetId="18">[1]Inputs!$E$48</definedName>
    <definedName name="ValenciaSwitch" localSheetId="6">[1]Inputs!$E$48</definedName>
    <definedName name="ValenciaSwitch" localSheetId="22">[1]Inputs!$E$48</definedName>
    <definedName name="ValenciaSwitch" localSheetId="9">[1]Inputs!$E$48</definedName>
    <definedName name="ValenciaSwitch" localSheetId="21">[1]Inputs!$E$48</definedName>
    <definedName name="ValenciaSwitch" localSheetId="8">[1]Inputs!$E$48</definedName>
    <definedName name="ValenciaSwitch" localSheetId="15">[1]Inputs!$E$48</definedName>
    <definedName name="ValenciaSwitch">[2]Inputs!$E$48</definedName>
    <definedName name="z" localSheetId="27">[1]Inputs!#REF!</definedName>
    <definedName name="z" localSheetId="14">[1]Inputs!#REF!</definedName>
    <definedName name="z" localSheetId="23">[2]Inputs!#REF!</definedName>
    <definedName name="z" localSheetId="10">[1]Inputs!#REF!</definedName>
    <definedName name="z" localSheetId="25">[2]Inputs!#REF!</definedName>
    <definedName name="z" localSheetId="12">[1]Inputs!#REF!</definedName>
    <definedName name="z" localSheetId="26">[1]Inputs!#REF!</definedName>
    <definedName name="z" localSheetId="13">[1]Inputs!#REF!</definedName>
    <definedName name="z" localSheetId="3">[1]Inputs!#REF!</definedName>
    <definedName name="z" localSheetId="16">[1]Inputs!#REF!</definedName>
    <definedName name="z" localSheetId="4">[1]Inputs!#REF!</definedName>
    <definedName name="z" localSheetId="24">[2]Inputs!#REF!</definedName>
    <definedName name="z" localSheetId="11">[1]Inputs!#REF!</definedName>
    <definedName name="z" localSheetId="19">[1]Inputs!#REF!</definedName>
    <definedName name="z" localSheetId="20">[1]Inputs!#REF!</definedName>
    <definedName name="z" localSheetId="7">[1]Inputs!#REF!</definedName>
    <definedName name="z" localSheetId="17">[1]Inputs!#REF!</definedName>
    <definedName name="z" localSheetId="5">[1]Inputs!#REF!</definedName>
    <definedName name="z" localSheetId="18">[1]Inputs!#REF!</definedName>
    <definedName name="z" localSheetId="6">[1]Inputs!#REF!</definedName>
    <definedName name="z" localSheetId="1">[2]Inputs!#REF!</definedName>
    <definedName name="z" localSheetId="22">[1]Inputs!#REF!</definedName>
    <definedName name="z" localSheetId="9">[1]Inputs!#REF!</definedName>
    <definedName name="z" localSheetId="21">[1]Inputs!#REF!</definedName>
    <definedName name="z" localSheetId="8">[1]Inputs!#REF!</definedName>
    <definedName name="z" localSheetId="15">[1]Inputs!#REF!</definedName>
    <definedName name="z" localSheetId="2">[2]Inputs!#REF!</definedName>
    <definedName name="z">[2]Inputs!#REF!</definedName>
    <definedName name="Z_5F6D01E3_9E6F_4D7F_980F_63899AF95899_.wvu.Cols" localSheetId="27" hidden="1">'Ağustos-22 '!$X:$XFD</definedName>
    <definedName name="Z_5F6D01E3_9E6F_4D7F_980F_63899AF95899_.wvu.Cols" localSheetId="23" hidden="1">'Aralık-22'!$X:$XFD</definedName>
    <definedName name="Z_5F6D01E3_9E6F_4D7F_980F_63899AF95899_.wvu.Cols" localSheetId="25" hidden="1">'Ekim-22'!$X:$XFD</definedName>
    <definedName name="Z_5F6D01E3_9E6F_4D7F_980F_63899AF95899_.wvu.Cols" localSheetId="26" hidden="1">'Eylül-22'!$X:$XFD</definedName>
    <definedName name="Z_5F6D01E3_9E6F_4D7F_980F_63899AF95899_.wvu.Cols" localSheetId="3" hidden="1">'Gemi Doluluk Oranları'!$AI:$XFD</definedName>
    <definedName name="Z_5F6D01E3_9E6F_4D7F_980F_63899AF95899_.wvu.Cols" localSheetId="24" hidden="1">'Kasım-22'!$X:$XFD</definedName>
    <definedName name="Z_5F6D01E3_9E6F_4D7F_980F_63899AF95899_.wvu.Cols" localSheetId="22"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56" l="1"/>
  <c r="AE28" i="56"/>
  <c r="AD28" i="56"/>
  <c r="AC28" i="56"/>
  <c r="AB28" i="56"/>
  <c r="S28" i="56"/>
  <c r="K28" i="56"/>
  <c r="P28" i="56" s="1"/>
  <c r="J28" i="56"/>
  <c r="I28" i="56"/>
  <c r="H28" i="56"/>
  <c r="F28" i="56"/>
  <c r="N28" i="56" s="1"/>
  <c r="AF27" i="56"/>
  <c r="AE27" i="56"/>
  <c r="AD27" i="56"/>
  <c r="AC27" i="56"/>
  <c r="AB27" i="56"/>
  <c r="K27" i="56"/>
  <c r="J27" i="56"/>
  <c r="I27" i="56"/>
  <c r="H27" i="56"/>
  <c r="G27" i="56"/>
  <c r="F27" i="56"/>
  <c r="L27" i="56" s="1"/>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P20" i="56"/>
  <c r="O20" i="56"/>
  <c r="N20" i="56"/>
  <c r="M20" i="56"/>
  <c r="K20" i="56"/>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O28" i="56" l="1"/>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M27" i="54"/>
  <c r="K27" i="54"/>
  <c r="J27" i="54"/>
  <c r="I27" i="54"/>
  <c r="H27" i="54"/>
  <c r="G27" i="54"/>
  <c r="F27" i="54"/>
  <c r="L27" i="54" s="1"/>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U28" i="54" l="1"/>
  <c r="Z28" i="54" s="1"/>
  <c r="X22" i="54"/>
  <c r="T28" i="54"/>
  <c r="Z20" i="54"/>
  <c r="Z23" i="54"/>
  <c r="U27" i="54"/>
  <c r="R28" i="54"/>
  <c r="W22" i="54"/>
  <c r="V28" i="54"/>
  <c r="S27" i="54"/>
  <c r="W19" i="54"/>
  <c r="X25" i="54"/>
  <c r="T27" i="54"/>
  <c r="X20" i="54"/>
  <c r="Z19" i="54"/>
  <c r="X23" i="54"/>
  <c r="Z26" i="54"/>
  <c r="P28" i="54"/>
  <c r="Q28" i="54"/>
  <c r="W13" i="54"/>
  <c r="X19" i="54"/>
  <c r="Z22" i="54"/>
  <c r="W25" i="54"/>
  <c r="Q27" i="54"/>
  <c r="AA27" i="54" s="1"/>
  <c r="AA13" i="54"/>
  <c r="X14" i="54"/>
  <c r="Z17" i="54"/>
  <c r="W20" i="54"/>
  <c r="AA25" i="54"/>
  <c r="Y28" i="54"/>
  <c r="W28" i="54"/>
  <c r="AA28" i="54"/>
  <c r="O27" i="54"/>
  <c r="L28" i="54"/>
  <c r="P27" i="54"/>
  <c r="M28" i="54"/>
  <c r="S28" i="54"/>
  <c r="X28" i="54" s="1"/>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X27" i="54" l="1"/>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<sst xmlns="http://schemas.openxmlformats.org/spreadsheetml/2006/main" count="1499" uniqueCount="119">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</sst>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45502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H57"/>
  <sheetViews>
    <sheetView showGridLines="0" zoomScale="90" zoomScaleNormal="90" zoomScalePageLayoutView="40" workbookViewId="0">
      <selection activeCell="E5" sqref="E5"/>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30" width="7.6640625" customWidth="1"/>
    <col min="31" max="31" width="8.33203125" style="10" bestFit="1" customWidth="1"/>
    <col min="32" max="33" width="8.33203125" style="10" customWidth="1"/>
    <col min="34" max="34" width="8.33203125" style="10" bestFit="1" customWidth="1"/>
    <col min="35" max="49" width="0" style="10" hidden="1" customWidth="1"/>
    <col min="50" max="60" width="0" hidden="1" customWidth="1"/>
    <col min="61" max="16384" width="9.109375" hidden="1"/>
  </cols>
  <sheetData>
    <row r="1" spans="1:50"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50"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50"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50" ht="16.2">
      <c r="A4" s="10"/>
      <c r="B4" s="167" t="s">
        <v>11</v>
      </c>
      <c r="C4" s="168"/>
      <c r="D4" s="165"/>
      <c r="E4" s="169" t="s">
        <v>116</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50"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50"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50"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2024</v>
      </c>
      <c r="AH7" s="221">
        <v>2024</v>
      </c>
      <c r="AI7" s="221">
        <v>2023</v>
      </c>
      <c r="AX7" s="10"/>
    </row>
    <row r="8" spans="1:50"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46" t="s">
        <v>50</v>
      </c>
      <c r="AH8" s="246" t="s">
        <v>52</v>
      </c>
      <c r="AI8" s="206" t="s">
        <v>35</v>
      </c>
      <c r="AJ8" s="124"/>
      <c r="AK8" s="124"/>
      <c r="AL8" s="124"/>
      <c r="AM8" s="124"/>
      <c r="AN8" s="124"/>
      <c r="AO8" s="124"/>
      <c r="AP8" s="124"/>
      <c r="AQ8" s="124"/>
      <c r="AR8" s="124"/>
      <c r="AS8" s="124"/>
      <c r="AT8" s="124"/>
      <c r="AU8" s="124"/>
      <c r="AV8" s="124"/>
      <c r="AW8" s="124"/>
      <c r="AX8" s="124"/>
    </row>
    <row r="9" spans="1:50"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1.07</v>
      </c>
      <c r="AF9" s="247">
        <v>1.08</v>
      </c>
      <c r="AG9" s="247">
        <v>1.06</v>
      </c>
      <c r="AH9" s="247">
        <v>1.04</v>
      </c>
      <c r="AI9" s="222">
        <v>0.99</v>
      </c>
      <c r="AX9" s="10"/>
    </row>
    <row r="10" spans="1:50" ht="23.4" customHeight="1">
      <c r="A10" s="10"/>
      <c r="B10" s="173"/>
      <c r="C10" s="213"/>
      <c r="D10" s="214"/>
      <c r="E10" s="214"/>
      <c r="F10" s="215"/>
      <c r="G10" s="215"/>
      <c r="H10" s="215"/>
      <c r="I10" s="215"/>
      <c r="J10" s="215"/>
      <c r="K10" s="215"/>
      <c r="L10" s="215"/>
      <c r="M10" s="215"/>
      <c r="N10" s="215"/>
      <c r="O10" s="215"/>
      <c r="P10" s="215"/>
      <c r="Q10" s="215"/>
    </row>
    <row r="11" spans="1:50" ht="20.25" customHeight="1">
      <c r="A11" s="10"/>
      <c r="B11" s="10"/>
      <c r="C11" s="216" t="s">
        <v>71</v>
      </c>
      <c r="D11" s="10"/>
      <c r="E11" s="10"/>
      <c r="O11" s="204"/>
      <c r="P11" s="204"/>
      <c r="Q11" s="204"/>
      <c r="R11" s="10"/>
    </row>
    <row r="12" spans="1:50" ht="18" customHeight="1">
      <c r="A12" s="10"/>
      <c r="B12" s="10"/>
      <c r="C12" s="216" t="s">
        <v>72</v>
      </c>
      <c r="D12" s="10"/>
      <c r="E12" s="10"/>
      <c r="O12" s="204"/>
      <c r="P12" s="204"/>
      <c r="Q12" s="204"/>
      <c r="R12" s="10"/>
    </row>
    <row r="13" spans="1:50" ht="26.7" hidden="1" customHeight="1"/>
    <row r="14" spans="1:50" ht="26.4" hidden="1" customHeight="1"/>
    <row r="15" spans="1:50" ht="26.4" hidden="1" customHeight="1"/>
    <row r="16" spans="1:50"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topLeftCell="C1" zoomScale="95" zoomScaleNormal="75" workbookViewId="0">
      <selection activeCell="A9" sqref="A9"/>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45488</v>
      </c>
      <c r="AG3" s="166"/>
      <c r="AH3" s="10"/>
    </row>
    <row r="4" spans="1:34" ht="16.2">
      <c r="A4" s="10"/>
      <c r="B4" s="167" t="s">
        <v>11</v>
      </c>
      <c r="C4" s="168"/>
      <c r="D4" s="205" t="s">
        <v>59</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Haziran</v>
      </c>
      <c r="G9" s="250"/>
      <c r="H9" s="250"/>
      <c r="I9" s="250"/>
      <c r="J9" s="250"/>
      <c r="K9" s="250"/>
      <c r="L9" s="250"/>
      <c r="M9" s="250"/>
      <c r="N9" s="250"/>
      <c r="O9" s="250"/>
      <c r="P9" s="251"/>
      <c r="Q9" s="252" t="s">
        <v>60</v>
      </c>
      <c r="R9" s="253"/>
      <c r="S9" s="253"/>
      <c r="T9" s="253"/>
      <c r="U9" s="253"/>
      <c r="V9" s="253"/>
      <c r="W9" s="253"/>
      <c r="X9" s="253"/>
      <c r="Y9" s="253"/>
      <c r="Z9" s="253"/>
      <c r="AA9" s="254"/>
      <c r="AB9" s="252" t="s">
        <v>118</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152</v>
      </c>
      <c r="G13" s="136">
        <v>95</v>
      </c>
      <c r="H13" s="130">
        <v>77</v>
      </c>
      <c r="I13" s="130">
        <v>0</v>
      </c>
      <c r="J13" s="130">
        <v>0</v>
      </c>
      <c r="K13" s="130">
        <v>90</v>
      </c>
      <c r="L13" s="71">
        <f>IFERROR(F13/G13-1,"n/a")</f>
        <v>0.60000000000000009</v>
      </c>
      <c r="M13" s="71">
        <f>IFERROR(F13/H13-1,"n/a")</f>
        <v>0.97402597402597402</v>
      </c>
      <c r="N13" s="71" t="str">
        <f>IFERROR(F13/I13-1,"n/a")</f>
        <v>n/a</v>
      </c>
      <c r="O13" s="71" t="str">
        <f>IFERROR(F13/J13-1,"n/a")</f>
        <v>n/a</v>
      </c>
      <c r="P13" s="131">
        <f>IFERROR(F13/K13-1,"n/a")</f>
        <v>0.68888888888888888</v>
      </c>
      <c r="Q13" s="75">
        <v>1201</v>
      </c>
      <c r="R13" s="75">
        <v>853</v>
      </c>
      <c r="S13" s="75">
        <v>826</v>
      </c>
      <c r="T13" s="75">
        <v>0</v>
      </c>
      <c r="U13" s="75">
        <v>551</v>
      </c>
      <c r="V13" s="75">
        <v>825</v>
      </c>
      <c r="W13" s="71">
        <f>IFERROR(Q13/R13-1,"n/a")</f>
        <v>0.40797186400937857</v>
      </c>
      <c r="X13" s="71">
        <f>IFERROR(Q13/S13-1,"n/a")</f>
        <v>0.45399515738498786</v>
      </c>
      <c r="Y13" s="71" t="str">
        <f>IFERROR(Q13/T13-1,"n/a")</f>
        <v>n/a</v>
      </c>
      <c r="Z13" s="71">
        <f>IFERROR(Q13/U13-1,"n/a")</f>
        <v>1.1796733212341199</v>
      </c>
      <c r="AA13" s="131">
        <f>IFERROR(Q13/V13-1,"n/a")</f>
        <v>0.45575757575757581</v>
      </c>
      <c r="AB13" s="75">
        <v>1630</v>
      </c>
      <c r="AC13" s="75">
        <v>1486</v>
      </c>
      <c r="AD13" s="75">
        <v>522</v>
      </c>
      <c r="AE13" s="75">
        <v>551</v>
      </c>
      <c r="AF13" s="231">
        <v>1591</v>
      </c>
      <c r="AG13" s="224"/>
      <c r="AH13" s="224"/>
    </row>
    <row r="14" spans="1:34" s="225" customFormat="1" ht="10.8">
      <c r="A14" s="224"/>
      <c r="B14" s="229"/>
      <c r="C14" s="190"/>
      <c r="D14" s="168" t="s">
        <v>20</v>
      </c>
      <c r="E14" s="189"/>
      <c r="F14" s="130">
        <v>555086</v>
      </c>
      <c r="G14" s="136">
        <v>359885</v>
      </c>
      <c r="H14" s="130">
        <v>251675</v>
      </c>
      <c r="I14" s="130">
        <v>0</v>
      </c>
      <c r="J14" s="130">
        <v>0</v>
      </c>
      <c r="K14" s="130">
        <v>303053</v>
      </c>
      <c r="L14" s="71">
        <f>IFERROR(F14/G14-1,"n/a")</f>
        <v>0.54239826611278597</v>
      </c>
      <c r="M14" s="71">
        <f>IFERROR(F14/H14-1,"n/a")</f>
        <v>1.2055667030893016</v>
      </c>
      <c r="N14" s="71" t="str">
        <f>IFERROR(F14/I14-1,"n/a")</f>
        <v>n/a</v>
      </c>
      <c r="O14" s="71" t="str">
        <f>IFERROR(F14/J14-1,"n/a")</f>
        <v>n/a</v>
      </c>
      <c r="P14" s="131">
        <f>IFERROR(F14/K14-1,"n/a")</f>
        <v>0.83164660966893589</v>
      </c>
      <c r="Q14" s="75">
        <v>3936592</v>
      </c>
      <c r="R14" s="75">
        <v>2701062</v>
      </c>
      <c r="S14" s="75">
        <v>1544089</v>
      </c>
      <c r="T14" s="75">
        <v>0</v>
      </c>
      <c r="U14" s="75">
        <v>1092884</v>
      </c>
      <c r="V14" s="75">
        <v>2451255</v>
      </c>
      <c r="W14" s="71">
        <f>IFERROR(Q14/R14-1,"n/a")</f>
        <v>0.457423783682122</v>
      </c>
      <c r="X14" s="71">
        <f>IFERROR(Q14/S14-1,"n/a")</f>
        <v>1.5494592604441841</v>
      </c>
      <c r="Y14" s="71" t="str">
        <f>IFERROR(Q14/T14-1,"n/a")</f>
        <v>n/a</v>
      </c>
      <c r="Z14" s="71">
        <f>IFERROR(Q14/U14-1,"n/a")</f>
        <v>2.6020218065229246</v>
      </c>
      <c r="AA14" s="131">
        <f>IFERROR(Q14/V14-1,"n/a")</f>
        <v>0.60594960540621035</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113</v>
      </c>
      <c r="G16" s="134">
        <v>73</v>
      </c>
      <c r="H16" s="130">
        <v>89</v>
      </c>
      <c r="I16" s="130">
        <v>17</v>
      </c>
      <c r="J16" s="130">
        <v>0</v>
      </c>
      <c r="K16" s="130">
        <v>71</v>
      </c>
      <c r="L16" s="71">
        <f>IFERROR(F16/G16-1,"n/a")</f>
        <v>0.54794520547945202</v>
      </c>
      <c r="M16" s="71">
        <f>IFERROR(F16/H16-1,"n/a")</f>
        <v>0.2696629213483146</v>
      </c>
      <c r="N16" s="71">
        <f>IFERROR(F16/I16-1,"n/a")</f>
        <v>5.6470588235294121</v>
      </c>
      <c r="O16" s="71" t="str">
        <f>IFERROR(F16/J16-1,"n/a")</f>
        <v>n/a</v>
      </c>
      <c r="P16" s="131">
        <f>IFERROR(F16/K16-1,"n/a")</f>
        <v>0.59154929577464799</v>
      </c>
      <c r="Q16" s="75">
        <v>292</v>
      </c>
      <c r="R16" s="75">
        <v>216</v>
      </c>
      <c r="S16" s="75">
        <v>252</v>
      </c>
      <c r="T16" s="75">
        <v>51</v>
      </c>
      <c r="U16" s="75">
        <v>10</v>
      </c>
      <c r="V16" s="75">
        <v>216</v>
      </c>
      <c r="W16" s="71">
        <f>IFERROR(Q16/R16-1,"n/a")</f>
        <v>0.35185185185185186</v>
      </c>
      <c r="X16" s="71">
        <f>IFERROR(Q16/S16-1,"n/a")</f>
        <v>0.15873015873015883</v>
      </c>
      <c r="Y16" s="71">
        <f>IFERROR(Q16/T16-1,"n/a")</f>
        <v>4.7254901960784315</v>
      </c>
      <c r="Z16" s="71">
        <f>IFERROR(Q16/U16-1,"n/a")</f>
        <v>28.2</v>
      </c>
      <c r="AA16" s="131">
        <f>IFERROR(Q16/V16-1,"n/a")</f>
        <v>0.35185185185185186</v>
      </c>
      <c r="AB16" s="75">
        <v>575</v>
      </c>
      <c r="AC16" s="75">
        <v>572</v>
      </c>
      <c r="AD16" s="75">
        <v>202</v>
      </c>
      <c r="AE16" s="75">
        <v>54</v>
      </c>
      <c r="AF16" s="231">
        <v>586</v>
      </c>
      <c r="AG16" s="224"/>
      <c r="AH16" s="224"/>
    </row>
    <row r="17" spans="1:34" s="225" customFormat="1" ht="10.8">
      <c r="A17" s="224"/>
      <c r="B17" s="229"/>
      <c r="C17" s="190"/>
      <c r="D17" s="168" t="s">
        <v>20</v>
      </c>
      <c r="E17" s="189"/>
      <c r="F17" s="130">
        <v>313316</v>
      </c>
      <c r="G17" s="134">
        <v>224892</v>
      </c>
      <c r="H17" s="130">
        <v>121649</v>
      </c>
      <c r="I17" s="130">
        <v>24481</v>
      </c>
      <c r="J17" s="130">
        <v>0</v>
      </c>
      <c r="K17" s="130">
        <v>165399</v>
      </c>
      <c r="L17" s="71">
        <f>IFERROR(F17/G17-1,"n/a")</f>
        <v>0.39318428401188132</v>
      </c>
      <c r="M17" s="71">
        <f>IFERROR(F17/H17-1,"n/a")</f>
        <v>1.5755739874557126</v>
      </c>
      <c r="N17" s="71">
        <f>IFERROR(F17/I17-1,"n/a")</f>
        <v>11.798333401413341</v>
      </c>
      <c r="O17" s="71" t="str">
        <f>IFERROR(F17/J17-1,"n/a")</f>
        <v>n/a</v>
      </c>
      <c r="P17" s="131">
        <f>IFERROR(F17/K17-1,"n/a")</f>
        <v>0.89430407680820312</v>
      </c>
      <c r="Q17" s="75">
        <v>761908</v>
      </c>
      <c r="R17" s="75">
        <v>576378</v>
      </c>
      <c r="S17" s="75">
        <v>300562</v>
      </c>
      <c r="T17" s="75">
        <v>65067</v>
      </c>
      <c r="U17" s="75">
        <v>41113</v>
      </c>
      <c r="V17" s="75">
        <v>558503</v>
      </c>
      <c r="W17" s="71">
        <f>IFERROR(Q17/R17-1,"n/a")</f>
        <v>0.32188945448993533</v>
      </c>
      <c r="X17" s="71">
        <f>IFERROR(Q17/S17-1,"n/a")</f>
        <v>1.5349445372335824</v>
      </c>
      <c r="Y17" s="71">
        <f>IFERROR(Q17/T17-1,"n/a")</f>
        <v>10.709591651682112</v>
      </c>
      <c r="Z17" s="71">
        <f>IFERROR(Q17/U17-1,"n/a")</f>
        <v>17.532045824921557</v>
      </c>
      <c r="AA17" s="131">
        <f>IFERROR(Q17/V17-1,"n/a")</f>
        <v>0.36419679034848507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96</v>
      </c>
      <c r="G19" s="136">
        <v>87</v>
      </c>
      <c r="H19" s="130">
        <v>91</v>
      </c>
      <c r="I19" s="130">
        <v>0</v>
      </c>
      <c r="J19" s="130">
        <v>0</v>
      </c>
      <c r="K19" s="130">
        <v>42</v>
      </c>
      <c r="L19" s="71">
        <f>IFERROR(F19/G19-1,"n/a")</f>
        <v>0.10344827586206895</v>
      </c>
      <c r="M19" s="71">
        <f>IFERROR(F19/H19-1,"n/a")</f>
        <v>5.4945054945054972E-2</v>
      </c>
      <c r="N19" s="71" t="str">
        <f>IFERROR(F19/I19-1,"n/a")</f>
        <v>n/a</v>
      </c>
      <c r="O19" s="71" t="str">
        <f>IFERROR(F19/J19-1,"n/a")</f>
        <v>n/a</v>
      </c>
      <c r="P19" s="131">
        <f>IFERROR(F19/K19-1,"n/a")</f>
        <v>1.2857142857142856</v>
      </c>
      <c r="Q19" s="75">
        <v>266</v>
      </c>
      <c r="R19" s="75">
        <v>256</v>
      </c>
      <c r="S19" s="75">
        <v>229</v>
      </c>
      <c r="T19" s="75">
        <v>3</v>
      </c>
      <c r="U19" s="75">
        <v>3</v>
      </c>
      <c r="V19" s="75">
        <v>106</v>
      </c>
      <c r="W19" s="71">
        <f>IFERROR(Q19/R19-1,"n/a")</f>
        <v>3.90625E-2</v>
      </c>
      <c r="X19" s="71">
        <f>IFERROR(Q19/S19-1,"n/a")</f>
        <v>0.16157205240174677</v>
      </c>
      <c r="Y19" s="71">
        <f>IFERROR(Q19/T19-1,"n/a")</f>
        <v>87.666666666666671</v>
      </c>
      <c r="Z19" s="71">
        <f>IFERROR(Q19/U19-1,"n/a")</f>
        <v>87.666666666666671</v>
      </c>
      <c r="AA19" s="131">
        <f>IFERROR(Q19/V19-1,"n/a")</f>
        <v>1.5094339622641511</v>
      </c>
      <c r="AB19" s="75">
        <v>708</v>
      </c>
      <c r="AC19" s="75">
        <v>658</v>
      </c>
      <c r="AD19" s="75">
        <v>47</v>
      </c>
      <c r="AE19" s="75">
        <v>9</v>
      </c>
      <c r="AF19" s="231">
        <v>290</v>
      </c>
      <c r="AG19" s="224"/>
      <c r="AH19" s="224"/>
    </row>
    <row r="20" spans="1:34" s="225" customFormat="1" ht="10.8">
      <c r="A20" s="224"/>
      <c r="B20" s="229"/>
      <c r="C20" s="190"/>
      <c r="D20" s="168" t="s">
        <v>20</v>
      </c>
      <c r="E20" s="189"/>
      <c r="F20" s="130">
        <v>202142</v>
      </c>
      <c r="G20" s="136">
        <f>132170+37144</f>
        <v>169314</v>
      </c>
      <c r="H20" s="130">
        <v>118355</v>
      </c>
      <c r="I20" s="130">
        <v>0</v>
      </c>
      <c r="J20" s="130">
        <v>2213</v>
      </c>
      <c r="K20" s="130">
        <f>46798+31061</f>
        <v>77859</v>
      </c>
      <c r="L20" s="71">
        <f>IFERROR(F20/G20-1,"n/a")</f>
        <v>0.19388827858298785</v>
      </c>
      <c r="M20" s="71">
        <f>IFERROR(F20/H20-1,"n/a")</f>
        <v>0.70792953402898062</v>
      </c>
      <c r="N20" s="71" t="str">
        <f>IFERROR(F20/I20-1,"n/a")</f>
        <v>n/a</v>
      </c>
      <c r="O20" s="71">
        <f>IFERROR(F20/J20-1,"n/a")</f>
        <v>90.342973339358338</v>
      </c>
      <c r="P20" s="131">
        <f>IFERROR(F20/K20-1,"n/a")</f>
        <v>1.596257336980953</v>
      </c>
      <c r="Q20" s="75">
        <v>474633</v>
      </c>
      <c r="R20" s="75">
        <v>393780</v>
      </c>
      <c r="S20" s="75">
        <v>242591</v>
      </c>
      <c r="T20" s="75">
        <v>0</v>
      </c>
      <c r="U20" s="75">
        <v>3966</v>
      </c>
      <c r="V20" s="75">
        <v>186782</v>
      </c>
      <c r="W20" s="71">
        <f>IFERROR(Q20/R20-1,"n/a")</f>
        <v>0.20532530854792008</v>
      </c>
      <c r="X20" s="71">
        <f>IFERROR(Q20/S20-1,"n/a")</f>
        <v>0.95651528704692268</v>
      </c>
      <c r="Y20" s="71" t="str">
        <f>IFERROR(Q20/T20-1,"n/a")</f>
        <v>n/a</v>
      </c>
      <c r="Z20" s="71">
        <f>IFERROR(Q20/U20-1,"n/a")</f>
        <v>118.67549167927383</v>
      </c>
      <c r="AA20" s="131">
        <f>IFERROR(Q20/V20-1,"n/a")</f>
        <v>1.5411067447612723</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96</v>
      </c>
      <c r="G22" s="134">
        <v>88</v>
      </c>
      <c r="H22" s="130">
        <v>69</v>
      </c>
      <c r="I22" s="130">
        <v>4</v>
      </c>
      <c r="J22" s="130">
        <v>0</v>
      </c>
      <c r="K22" s="130">
        <v>70</v>
      </c>
      <c r="L22" s="71">
        <f>IFERROR(F22/G22-1,"n/a")</f>
        <v>9.0909090909090828E-2</v>
      </c>
      <c r="M22" s="71">
        <f>IFERROR(F22/H22-1,"n/a")</f>
        <v>0.39130434782608692</v>
      </c>
      <c r="N22" s="71">
        <f>IFERROR(F22/I22-1,"n/a")</f>
        <v>23</v>
      </c>
      <c r="O22" s="71" t="str">
        <f>IFERROR(F22/J22-1,"n/a")</f>
        <v>n/a</v>
      </c>
      <c r="P22" s="131">
        <f>IFERROR(F22/K22-1,"n/a")</f>
        <v>0.37142857142857144</v>
      </c>
      <c r="Q22" s="75">
        <v>696</v>
      </c>
      <c r="R22" s="75">
        <v>696</v>
      </c>
      <c r="S22" s="75">
        <v>329</v>
      </c>
      <c r="T22" s="75">
        <v>4</v>
      </c>
      <c r="U22" s="75">
        <v>43</v>
      </c>
      <c r="V22" s="75">
        <v>362</v>
      </c>
      <c r="W22" s="71">
        <f>IFERROR(Q22/R22-1,"n/a")</f>
        <v>0</v>
      </c>
      <c r="X22" s="71">
        <f>IFERROR(Q22/S22-1,"n/a")</f>
        <v>1.115501519756839</v>
      </c>
      <c r="Y22" s="71">
        <f>IFERROR(Q22/T22-1,"n/a")</f>
        <v>173</v>
      </c>
      <c r="Z22" s="71">
        <f>IFERROR(Q22/U22-1,"n/a")</f>
        <v>15.186046511627907</v>
      </c>
      <c r="AA22" s="131">
        <f>IFERROR(Q22/V22-1,"n/a")</f>
        <v>0.92265193370165743</v>
      </c>
      <c r="AB22" s="75">
        <v>1500</v>
      </c>
      <c r="AC22" s="75">
        <v>895</v>
      </c>
      <c r="AD22" s="75">
        <v>283</v>
      </c>
      <c r="AE22" s="75">
        <v>43</v>
      </c>
      <c r="AF22" s="231">
        <v>827</v>
      </c>
      <c r="AG22" s="224"/>
      <c r="AH22" s="224"/>
    </row>
    <row r="23" spans="1:34" s="225" customFormat="1" ht="10.8">
      <c r="A23" s="224"/>
      <c r="B23" s="229"/>
      <c r="C23" s="190"/>
      <c r="D23" s="168" t="s">
        <v>20</v>
      </c>
      <c r="E23" s="189"/>
      <c r="F23" s="130">
        <v>383585</v>
      </c>
      <c r="G23" s="136">
        <v>334459</v>
      </c>
      <c r="H23" s="130">
        <v>183895</v>
      </c>
      <c r="I23" s="130">
        <v>4923</v>
      </c>
      <c r="J23" s="130">
        <v>0</v>
      </c>
      <c r="K23" s="130">
        <v>275367</v>
      </c>
      <c r="L23" s="71">
        <f>IFERROR(F23/G23-1,"n/a")</f>
        <v>0.14688197955504267</v>
      </c>
      <c r="M23" s="71">
        <f>IFERROR(F23/H23-1,"n/a")</f>
        <v>1.085891405421572</v>
      </c>
      <c r="N23" s="71">
        <f>IFERROR(F23/I23-1,"n/a")</f>
        <v>76.91692057688401</v>
      </c>
      <c r="O23" s="71" t="str">
        <f>IFERROR(F23/J23-1,"n/a")</f>
        <v>n/a</v>
      </c>
      <c r="P23" s="131">
        <f>IFERROR(F23/K23-1,"n/a")</f>
        <v>0.39299552960231265</v>
      </c>
      <c r="Q23" s="75">
        <v>2157406</v>
      </c>
      <c r="R23" s="75">
        <v>1913752</v>
      </c>
      <c r="S23" s="75">
        <v>542087</v>
      </c>
      <c r="T23" s="75">
        <v>4923</v>
      </c>
      <c r="U23" s="75">
        <v>140552</v>
      </c>
      <c r="V23" s="75">
        <v>1040452</v>
      </c>
      <c r="W23" s="71">
        <f>IFERROR(Q23/R23-1,"n/a")</f>
        <v>0.12731743716009181</v>
      </c>
      <c r="X23" s="71">
        <f>IFERROR(Q23/S23-1,"n/a")</f>
        <v>2.9798150481380294</v>
      </c>
      <c r="Y23" s="71">
        <f>IFERROR(Q23/T23-1,"n/a")</f>
        <v>437.22994109282956</v>
      </c>
      <c r="Z23" s="71">
        <f>IFERROR(Q23/U23-1,"n/a")</f>
        <v>14.349521885138596</v>
      </c>
      <c r="AA23" s="131">
        <f>IFERROR(Q23/V23-1,"n/a")</f>
        <v>1.0735276591327616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4</v>
      </c>
      <c r="H25" s="130">
        <v>1</v>
      </c>
      <c r="I25" s="130">
        <v>0</v>
      </c>
      <c r="J25" s="130">
        <v>0</v>
      </c>
      <c r="K25" s="130">
        <v>5</v>
      </c>
      <c r="L25" s="71">
        <f>IFERROR(F25/G25-1,"n/a")</f>
        <v>-0.5</v>
      </c>
      <c r="M25" s="71">
        <f>IFERROR(F25/H25-1,"n/a")</f>
        <v>1</v>
      </c>
      <c r="N25" s="71" t="str">
        <f>IFERROR(F25/I25-1,"n/a")</f>
        <v>n/a</v>
      </c>
      <c r="O25" s="71" t="str">
        <f>IFERROR(F25/J25-1,"n/a")</f>
        <v>n/a</v>
      </c>
      <c r="P25" s="131">
        <f>IFERROR(F25/K25-1,"n/a")</f>
        <v>-0.6</v>
      </c>
      <c r="Q25" s="75">
        <v>5</v>
      </c>
      <c r="R25" s="75">
        <v>8</v>
      </c>
      <c r="S25" s="75">
        <v>2</v>
      </c>
      <c r="T25" s="75">
        <v>0</v>
      </c>
      <c r="U25" s="75">
        <v>0</v>
      </c>
      <c r="V25" s="75">
        <v>8</v>
      </c>
      <c r="W25" s="71">
        <f>IFERROR(Q25/R25-1,"n/a")</f>
        <v>-0.375</v>
      </c>
      <c r="X25" s="71">
        <f>IFERROR(Q25/S25-1,"n/a")</f>
        <v>1.5</v>
      </c>
      <c r="Y25" s="71" t="str">
        <f>IFERROR(Q25/T25-1,"n/a")</f>
        <v>n/a</v>
      </c>
      <c r="Z25" s="71" t="str">
        <f>IFERROR(Q25/U25-1,"n/a")</f>
        <v>n/a</v>
      </c>
      <c r="AA25" s="131">
        <f>IFERROR(Q25/V25-1,"n/a")</f>
        <v>-0.375</v>
      </c>
      <c r="AB25" s="75">
        <v>21</v>
      </c>
      <c r="AC25" s="75">
        <v>9</v>
      </c>
      <c r="AD25" s="75">
        <v>0</v>
      </c>
      <c r="AE25" s="75">
        <v>0</v>
      </c>
      <c r="AF25" s="231">
        <v>16</v>
      </c>
      <c r="AG25" s="224"/>
      <c r="AH25" s="224"/>
    </row>
    <row r="26" spans="1:34" s="225" customFormat="1" ht="10.8">
      <c r="A26" s="224"/>
      <c r="B26" s="229"/>
      <c r="C26" s="190"/>
      <c r="D26" s="168" t="s">
        <v>20</v>
      </c>
      <c r="E26" s="189"/>
      <c r="F26" s="130">
        <v>6222</v>
      </c>
      <c r="G26" s="130">
        <v>9205</v>
      </c>
      <c r="H26" s="130">
        <v>2226</v>
      </c>
      <c r="I26" s="130">
        <v>0</v>
      </c>
      <c r="J26" s="130">
        <v>0</v>
      </c>
      <c r="K26" s="130">
        <v>6817</v>
      </c>
      <c r="L26" s="71">
        <f>IFERROR(F26/G26-1,"n/a")</f>
        <v>-0.32406300923411191</v>
      </c>
      <c r="M26" s="71">
        <f>IFERROR(F26/H26-1,"n/a")</f>
        <v>1.7951482479784366</v>
      </c>
      <c r="N26" s="71" t="str">
        <f>IFERROR(F26/I26-1,"n/a")</f>
        <v>n/a</v>
      </c>
      <c r="O26" s="71" t="str">
        <f>IFERROR(F26/J26-1,"n/a")</f>
        <v>n/a</v>
      </c>
      <c r="P26" s="131">
        <f>IFERROR(F26/K26-1,"n/a")</f>
        <v>-8.7281795511221949E-2</v>
      </c>
      <c r="Q26" s="75">
        <v>18659</v>
      </c>
      <c r="R26" s="75">
        <v>13587</v>
      </c>
      <c r="S26" s="75">
        <v>3151</v>
      </c>
      <c r="T26" s="75">
        <v>0</v>
      </c>
      <c r="U26" s="75">
        <v>0</v>
      </c>
      <c r="V26" s="75">
        <v>10227</v>
      </c>
      <c r="W26" s="71">
        <f>IFERROR(Q26/R26-1,"n/a")</f>
        <v>0.37329800544638259</v>
      </c>
      <c r="X26" s="71">
        <f>IFERROR(Q26/S26-1,"n/a")</f>
        <v>4.9216121866074261</v>
      </c>
      <c r="Y26" s="71" t="str">
        <f>IFERROR(Q26/T26-1,"n/a")</f>
        <v>n/a</v>
      </c>
      <c r="Z26" s="71" t="str">
        <f>IFERROR(Q26/U26-1,"n/a")</f>
        <v>n/a</v>
      </c>
      <c r="AA26" s="131">
        <f>IFERROR(Q26/V26-1,"n/a")</f>
        <v>0.82448420846778125</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459</v>
      </c>
      <c r="G27" s="137">
        <f t="shared" si="0"/>
        <v>347</v>
      </c>
      <c r="H27" s="137">
        <f t="shared" si="0"/>
        <v>327</v>
      </c>
      <c r="I27" s="137">
        <f t="shared" si="0"/>
        <v>21</v>
      </c>
      <c r="J27" s="137">
        <f t="shared" si="0"/>
        <v>0</v>
      </c>
      <c r="K27" s="137">
        <f t="shared" si="0"/>
        <v>278</v>
      </c>
      <c r="L27" s="138">
        <f>IFERROR(F27/G27-1,"n/a")</f>
        <v>0.32276657060518743</v>
      </c>
      <c r="M27" s="138">
        <f>IFERROR(F27/H27-1,"n/a")</f>
        <v>0.40366972477064222</v>
      </c>
      <c r="N27" s="138">
        <f>IFERROR(F27/I27-1,"n/a")</f>
        <v>20.857142857142858</v>
      </c>
      <c r="O27" s="138" t="str">
        <f>IFERROR(F27/J27-1,"n/a")</f>
        <v>n/a</v>
      </c>
      <c r="P27" s="139">
        <f>IFERROR(F27/K27-1,"n/a")</f>
        <v>0.65107913669064743</v>
      </c>
      <c r="Q27" s="137">
        <f t="shared" ref="Q27:V28" si="1">Q13+Q16+Q19+Q22+Q25</f>
        <v>2460</v>
      </c>
      <c r="R27" s="137">
        <f t="shared" si="1"/>
        <v>2029</v>
      </c>
      <c r="S27" s="137">
        <f t="shared" si="1"/>
        <v>1638</v>
      </c>
      <c r="T27" s="137">
        <f t="shared" si="1"/>
        <v>58</v>
      </c>
      <c r="U27" s="137">
        <f t="shared" si="1"/>
        <v>607</v>
      </c>
      <c r="V27" s="137">
        <f t="shared" si="1"/>
        <v>1517</v>
      </c>
      <c r="W27" s="138">
        <f>IFERROR(Q27/R27-1,"n/a")</f>
        <v>0.21241991128634785</v>
      </c>
      <c r="X27" s="138">
        <f>IFERROR(Q27/S27-1,"n/a")</f>
        <v>0.50183150183150182</v>
      </c>
      <c r="Y27" s="138">
        <f>IFERROR(Q27/T27-1,"n/a")</f>
        <v>41.413793103448278</v>
      </c>
      <c r="Z27" s="138">
        <f>IFERROR(Q27/U27-1,"n/a")</f>
        <v>3.0527182866556837</v>
      </c>
      <c r="AA27" s="139">
        <f>IFERROR(Q27/V27-1,"n/a")</f>
        <v>0.62162162162162171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1460351</v>
      </c>
      <c r="G28" s="141">
        <f t="shared" si="0"/>
        <v>1097755</v>
      </c>
      <c r="H28" s="141">
        <f t="shared" si="0"/>
        <v>677800</v>
      </c>
      <c r="I28" s="141">
        <f t="shared" si="0"/>
        <v>29404</v>
      </c>
      <c r="J28" s="141">
        <f t="shared" si="0"/>
        <v>2213</v>
      </c>
      <c r="K28" s="141">
        <f t="shared" si="0"/>
        <v>828495</v>
      </c>
      <c r="L28" s="142">
        <f>IFERROR(F28/G28-1,"n/a")</f>
        <v>0.33030685353289213</v>
      </c>
      <c r="M28" s="142">
        <f>IFERROR(F28/H28-1,"n/a")</f>
        <v>1.1545455886692237</v>
      </c>
      <c r="N28" s="142">
        <f>IFERROR(F28/I28-1,"n/a")</f>
        <v>48.665045572031019</v>
      </c>
      <c r="O28" s="142">
        <f>IFERROR(F28/J28-1,"n/a")</f>
        <v>658.89652056032537</v>
      </c>
      <c r="P28" s="143">
        <f>IFERROR(F28/K28-1,"n/a")</f>
        <v>0.76265517595157495</v>
      </c>
      <c r="Q28" s="141">
        <f t="shared" si="1"/>
        <v>7349198</v>
      </c>
      <c r="R28" s="141">
        <f t="shared" si="1"/>
        <v>5598559</v>
      </c>
      <c r="S28" s="141">
        <f t="shared" si="1"/>
        <v>2632480</v>
      </c>
      <c r="T28" s="141">
        <f t="shared" si="1"/>
        <v>69990</v>
      </c>
      <c r="U28" s="141">
        <f t="shared" si="1"/>
        <v>1278515</v>
      </c>
      <c r="V28" s="141">
        <f t="shared" si="1"/>
        <v>4247219</v>
      </c>
      <c r="W28" s="142">
        <f>IFERROR(Q28/R28-1,"n/a")</f>
        <v>0.31269457015635638</v>
      </c>
      <c r="X28" s="142">
        <f>IFERROR(Q28/S28-1,"n/a")</f>
        <v>1.7917393484470918</v>
      </c>
      <c r="Y28" s="142">
        <f>IFERROR(Q28/T28-1,"n/a")</f>
        <v>104.00354336333761</v>
      </c>
      <c r="Z28" s="142">
        <f>IFERROR(Q28/U28-1,"n/a")</f>
        <v>4.7482297822082646</v>
      </c>
      <c r="AA28" s="143">
        <f>IFERROR(Q28/V28-1,"n/a")</f>
        <v>0.73035532191770658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2" sqref="B2:F2"/>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6.2">
      <c r="A4" s="10"/>
      <c r="B4" s="167" t="s">
        <v>11</v>
      </c>
      <c r="C4" s="168"/>
      <c r="D4" s="205"/>
      <c r="E4" s="234" t="s">
        <v>116</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52</v>
      </c>
      <c r="G9" s="250"/>
      <c r="H9" s="250"/>
      <c r="I9" s="250"/>
      <c r="J9" s="250"/>
      <c r="K9" s="250"/>
      <c r="L9" s="250"/>
      <c r="M9" s="250"/>
      <c r="N9" s="250"/>
      <c r="O9" s="250"/>
      <c r="P9" s="251"/>
      <c r="Q9" s="252" t="s">
        <v>53</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v>1049</v>
      </c>
      <c r="R13" s="75">
        <v>758</v>
      </c>
      <c r="S13" s="75">
        <v>749</v>
      </c>
      <c r="T13" s="75">
        <v>0</v>
      </c>
      <c r="U13" s="75">
        <v>551</v>
      </c>
      <c r="V13" s="75">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31">
        <v>1591</v>
      </c>
      <c r="AG13" s="224"/>
      <c r="AH13" s="224"/>
    </row>
    <row r="14" spans="1:34" s="225" customFormat="1" ht="10.8">
      <c r="A14" s="224"/>
      <c r="B14" s="229"/>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v>3381506</v>
      </c>
      <c r="R14" s="75">
        <v>2341177</v>
      </c>
      <c r="S14" s="75">
        <v>1292414</v>
      </c>
      <c r="T14" s="75">
        <v>0</v>
      </c>
      <c r="U14" s="75">
        <v>1092884</v>
      </c>
      <c r="V14" s="75">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v>179</v>
      </c>
      <c r="R16" s="75">
        <v>143</v>
      </c>
      <c r="S16" s="75">
        <v>163</v>
      </c>
      <c r="T16" s="75">
        <v>34</v>
      </c>
      <c r="U16" s="75">
        <v>10</v>
      </c>
      <c r="V16" s="75">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31">
        <v>586</v>
      </c>
      <c r="AG16" s="224"/>
      <c r="AH16" s="224"/>
    </row>
    <row r="17" spans="1:34" s="225" customFormat="1" ht="10.8">
      <c r="A17" s="224"/>
      <c r="B17" s="229"/>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v>448592</v>
      </c>
      <c r="R17" s="75">
        <v>351486</v>
      </c>
      <c r="S17" s="75">
        <v>178913</v>
      </c>
      <c r="T17" s="75">
        <v>40586</v>
      </c>
      <c r="U17" s="75">
        <v>41113</v>
      </c>
      <c r="V17" s="75">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v>170</v>
      </c>
      <c r="R19" s="75">
        <v>169</v>
      </c>
      <c r="S19" s="75">
        <v>138</v>
      </c>
      <c r="T19" s="75">
        <v>3</v>
      </c>
      <c r="U19" s="75">
        <v>3</v>
      </c>
      <c r="V19" s="75">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31">
        <v>290</v>
      </c>
      <c r="AG19" s="224"/>
      <c r="AH19" s="224"/>
    </row>
    <row r="20" spans="1:34" s="225" customFormat="1" ht="10.8">
      <c r="A20" s="224"/>
      <c r="B20" s="229"/>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v>272491</v>
      </c>
      <c r="R20" s="75">
        <v>224466</v>
      </c>
      <c r="S20" s="75">
        <v>124236</v>
      </c>
      <c r="T20" s="75">
        <v>0</v>
      </c>
      <c r="U20" s="75">
        <v>1753</v>
      </c>
      <c r="V20" s="75">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v>600</v>
      </c>
      <c r="R22" s="75">
        <v>608</v>
      </c>
      <c r="S22" s="75">
        <v>260</v>
      </c>
      <c r="T22" s="75">
        <v>0</v>
      </c>
      <c r="U22" s="75">
        <v>43</v>
      </c>
      <c r="V22" s="75">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31">
        <v>827</v>
      </c>
      <c r="AG22" s="224"/>
      <c r="AH22" s="224"/>
    </row>
    <row r="23" spans="1:34" s="225" customFormat="1" ht="10.8">
      <c r="A23" s="224"/>
      <c r="B23" s="229"/>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v>1773821</v>
      </c>
      <c r="R23" s="75">
        <v>1579293</v>
      </c>
      <c r="S23" s="75">
        <v>358192</v>
      </c>
      <c r="T23" s="75">
        <v>0</v>
      </c>
      <c r="U23" s="75">
        <v>140552</v>
      </c>
      <c r="V23" s="75">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v>3</v>
      </c>
      <c r="R25" s="75">
        <v>4</v>
      </c>
      <c r="S25" s="75">
        <v>1</v>
      </c>
      <c r="T25" s="75">
        <v>0</v>
      </c>
      <c r="U25" s="75">
        <v>0</v>
      </c>
      <c r="V25" s="75">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v>12437</v>
      </c>
      <c r="R26" s="75">
        <v>4382</v>
      </c>
      <c r="S26" s="75">
        <v>925</v>
      </c>
      <c r="T26" s="75">
        <v>0</v>
      </c>
      <c r="U26" s="75">
        <v>0</v>
      </c>
      <c r="V26" s="75">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Q9" sqref="Q9:AA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6.2">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0.8">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0.8">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0.8">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0.8">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0.8">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0.8">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0.8">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0.8">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0.8">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0.8">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0.8">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0.8">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48" t="s">
        <v>107</v>
      </c>
      <c r="D34" s="248"/>
      <c r="E34" s="248"/>
      <c r="F34" s="248"/>
      <c r="G34" s="248"/>
      <c r="H34" s="248"/>
      <c r="I34" s="248"/>
      <c r="J34" s="248"/>
      <c r="K34" s="248"/>
      <c r="L34" s="248"/>
      <c r="M34" s="248"/>
      <c r="N34" s="248"/>
      <c r="O34" s="248"/>
      <c r="P34" s="249"/>
      <c r="Q34" s="249"/>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 </vt:lpstr>
      <vt:lpstr>Notlar</vt:lpstr>
      <vt:lpstr>Yasal Uyarı</vt:lpstr>
      <vt:lpstr>Gemi Doluluk Oranları</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2024-07-29T07:16:34Z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