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Ocak-24" sheetId="48" r:id="rId5"/>
    <sheet name="Aralık-23" sheetId="47" r:id="rId6"/>
    <sheet name="Kasım-23" sheetId="46" r:id="rId7"/>
    <sheet name="Ekim-23" sheetId="45" r:id="rId8"/>
    <sheet name="Eylül-23" sheetId="44" r:id="rId9"/>
    <sheet name="Ağustos-23" sheetId="42" r:id="rId10"/>
    <sheet name="Temmuz-23" sheetId="41" r:id="rId11"/>
    <sheet name="Haziran-23" sheetId="40" r:id="rId12"/>
    <sheet name="Mayıs-23" sheetId="37" r:id="rId13"/>
    <sheet name="Nisan-23" sheetId="36" r:id="rId14"/>
    <sheet name="Mart-23" sheetId="34" r:id="rId15"/>
    <sheet name="Mart-23_Eski Raporlama" sheetId="33" r:id="rId16"/>
    <sheet name="Şubat-23" sheetId="32" r:id="rId17"/>
    <sheet name="Ocak-23" sheetId="31" r:id="rId18"/>
    <sheet name="Aralık-22" sheetId="28" r:id="rId19"/>
    <sheet name="Kasım-22" sheetId="29" r:id="rId20"/>
    <sheet name="Ekim-22" sheetId="30" r:id="rId21"/>
    <sheet name="Eylül-22" sheetId="24" r:id="rId22"/>
    <sheet name="Ağustos-22 " sheetId="22" r:id="rId23"/>
    <sheet name="Tem-22" sheetId="21" r:id="rId24"/>
    <sheet name="Haz-22" sheetId="20" r:id="rId25"/>
    <sheet name="May-22" sheetId="19" r:id="rId26"/>
    <sheet name="Nis-22" sheetId="18" r:id="rId27"/>
    <sheet name="Mart-22" sheetId="17" r:id="rId28"/>
    <sheet name="Subat-22" sheetId="16" r:id="rId29"/>
    <sheet name="Ocak-22" sheetId="15" r:id="rId30"/>
    <sheet name="Aralık-21" sheetId="14" r:id="rId31"/>
    <sheet name="Kasım-21" sheetId="10" r:id="rId32"/>
    <sheet name="Ekim-21" sheetId="9" r:id="rId33"/>
    <sheet name="Eylül-21" sheetId="1" r:id="rId34"/>
  </sheets>
  <externalReferences>
    <externalReference r:id="rId35"/>
    <externalReference r:id="rId36"/>
  </externalReferences>
  <definedNames>
    <definedName name="_Order1" hidden="1">255</definedName>
    <definedName name="_Order2" hidden="1">255</definedName>
    <definedName name="AcqOppSwitch" localSheetId="22">[1]Inputs!$E$44</definedName>
    <definedName name="AcqOppSwitch" localSheetId="9">[1]Inputs!$E$44</definedName>
    <definedName name="AcqOppSwitch" localSheetId="5">[1]Inputs!$E$44</definedName>
    <definedName name="AcqOppSwitch" localSheetId="7">[1]Inputs!$E$44</definedName>
    <definedName name="AcqOppSwitch" localSheetId="21">[1]Inputs!$E$44</definedName>
    <definedName name="AcqOppSwitch" localSheetId="8">[1]Inputs!$E$44</definedName>
    <definedName name="AcqOppSwitch" localSheetId="3">[1]Inputs!$E$44</definedName>
    <definedName name="AcqOppSwitch" localSheetId="11">[1]Inputs!$E$44</definedName>
    <definedName name="AcqOppSwitch" localSheetId="6">[1]Inputs!$E$44</definedName>
    <definedName name="AcqOppSwitch" localSheetId="14">[1]Inputs!$E$44</definedName>
    <definedName name="AcqOppSwitch" localSheetId="15">[1]Inputs!$E$44</definedName>
    <definedName name="AcqOppSwitch" localSheetId="12">[1]Inputs!$E$44</definedName>
    <definedName name="AcqOppSwitch" localSheetId="13">[1]Inputs!$E$44</definedName>
    <definedName name="AcqOppSwitch" localSheetId="17">[1]Inputs!$E$44</definedName>
    <definedName name="AcqOppSwitch" localSheetId="4">[1]Inputs!$E$44</definedName>
    <definedName name="AcqOppSwitch" localSheetId="16">[1]Inputs!$E$44</definedName>
    <definedName name="AcqOppSwitch" localSheetId="10">[1]Inputs!$E$44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2">[1]Inputs!$E$49</definedName>
    <definedName name="KalundborgSwitch" localSheetId="9">[1]Inputs!$E$49</definedName>
    <definedName name="KalundborgSwitch" localSheetId="5">[1]Inputs!$E$49</definedName>
    <definedName name="KalundborgSwitch" localSheetId="7">[1]Inputs!$E$49</definedName>
    <definedName name="KalundborgSwitch" localSheetId="21">[1]Inputs!$E$49</definedName>
    <definedName name="KalundborgSwitch" localSheetId="8">[1]Inputs!$E$49</definedName>
    <definedName name="KalundborgSwitch" localSheetId="3">[1]Inputs!$E$49</definedName>
    <definedName name="KalundborgSwitch" localSheetId="11">[1]Inputs!$E$49</definedName>
    <definedName name="KalundborgSwitch" localSheetId="6">[1]Inputs!$E$49</definedName>
    <definedName name="KalundborgSwitch" localSheetId="14">[1]Inputs!$E$49</definedName>
    <definedName name="KalundborgSwitch" localSheetId="15">[1]Inputs!$E$49</definedName>
    <definedName name="KalundborgSwitch" localSheetId="12">[1]Inputs!$E$49</definedName>
    <definedName name="KalundborgSwitch" localSheetId="13">[1]Inputs!$E$49</definedName>
    <definedName name="KalundborgSwitch" localSheetId="17">[1]Inputs!$E$49</definedName>
    <definedName name="KalundborgSwitch" localSheetId="4">[1]Inputs!$E$49</definedName>
    <definedName name="KalundborgSwitch" localSheetId="16">[1]Inputs!$E$49</definedName>
    <definedName name="KalundborgSwitch" localSheetId="10">[1]Inputs!$E$49</definedName>
    <definedName name="KalundborgSwitch">[2]Inputs!$E$49</definedName>
    <definedName name="LasPalmasSwitch" localSheetId="22">[1]Inputs!#REF!</definedName>
    <definedName name="LasPalmasSwitch" localSheetId="9">[1]Inputs!#REF!</definedName>
    <definedName name="LasPalmasSwitch" localSheetId="18">[2]Inputs!#REF!</definedName>
    <definedName name="LasPalmasSwitch" localSheetId="5">[1]Inputs!#REF!</definedName>
    <definedName name="LasPalmasSwitch" localSheetId="20">[2]Inputs!#REF!</definedName>
    <definedName name="LasPalmasSwitch" localSheetId="7">[1]Inputs!#REF!</definedName>
    <definedName name="LasPalmasSwitch" localSheetId="21">[1]Inputs!#REF!</definedName>
    <definedName name="LasPalmasSwitch" localSheetId="8">[1]Inputs!#REF!</definedName>
    <definedName name="LasPalmasSwitch" localSheetId="3">[1]Inputs!#REF!</definedName>
    <definedName name="LasPalmasSwitch" localSheetId="11">[1]Inputs!#REF!</definedName>
    <definedName name="LasPalmasSwitch" localSheetId="19">[2]Inputs!#REF!</definedName>
    <definedName name="LasPalmasSwitch" localSheetId="6">[1]Inputs!#REF!</definedName>
    <definedName name="LasPalmasSwitch" localSheetId="14">[1]Inputs!#REF!</definedName>
    <definedName name="LasPalmasSwitch" localSheetId="15">[1]Inputs!#REF!</definedName>
    <definedName name="LasPalmasSwitch" localSheetId="12">[1]Inputs!#REF!</definedName>
    <definedName name="LasPalmasSwitch" localSheetId="13">[1]Inputs!#REF!</definedName>
    <definedName name="LasPalmasSwitch" localSheetId="1">[2]Inputs!#REF!</definedName>
    <definedName name="LasPalmasSwitch" localSheetId="17">[1]Inputs!#REF!</definedName>
    <definedName name="LasPalmasSwitch" localSheetId="4">[1]Inputs!#REF!</definedName>
    <definedName name="LasPalmasSwitch" localSheetId="16">[1]Inputs!#REF!</definedName>
    <definedName name="LasPalmasSwitch" localSheetId="10">[1]Inputs!#REF!</definedName>
    <definedName name="LasPalmasSwitch" localSheetId="2">[2]Inputs!#REF!</definedName>
    <definedName name="LasPalmasSwitch">[2]Inputs!#REF!</definedName>
    <definedName name="ll" localSheetId="22">[2]Inputs!#REF!</definedName>
    <definedName name="ll">[2]Inputs!#REF!</definedName>
    <definedName name="_xlnm.Print_Area" localSheetId="1">Notlar!$A$1:$CA$35</definedName>
    <definedName name="_xlnm.Print_Area" localSheetId="2">'Yasal Uyarı'!$A$1:$CA$35</definedName>
    <definedName name="ProjectionsSwitch" localSheetId="22">[1]Inputs!$E$13</definedName>
    <definedName name="ProjectionsSwitch" localSheetId="9">[1]Inputs!$E$13</definedName>
    <definedName name="ProjectionsSwitch" localSheetId="5">[1]Inputs!$E$13</definedName>
    <definedName name="ProjectionsSwitch" localSheetId="7">[1]Inputs!$E$13</definedName>
    <definedName name="ProjectionsSwitch" localSheetId="21">[1]Inputs!$E$13</definedName>
    <definedName name="ProjectionsSwitch" localSheetId="8">[1]Inputs!$E$13</definedName>
    <definedName name="ProjectionsSwitch" localSheetId="3">[1]Inputs!$E$13</definedName>
    <definedName name="ProjectionsSwitch" localSheetId="11">[1]Inputs!$E$13</definedName>
    <definedName name="ProjectionsSwitch" localSheetId="6">[1]Inputs!$E$13</definedName>
    <definedName name="ProjectionsSwitch" localSheetId="14">[1]Inputs!$E$13</definedName>
    <definedName name="ProjectionsSwitch" localSheetId="15">[1]Inputs!$E$13</definedName>
    <definedName name="ProjectionsSwitch" localSheetId="12">[1]Inputs!$E$13</definedName>
    <definedName name="ProjectionsSwitch" localSheetId="13">[1]Inputs!$E$13</definedName>
    <definedName name="ProjectionsSwitch" localSheetId="17">[1]Inputs!$E$13</definedName>
    <definedName name="ProjectionsSwitch" localSheetId="4">[1]Inputs!$E$13</definedName>
    <definedName name="ProjectionsSwitch" localSheetId="16">[1]Inputs!$E$13</definedName>
    <definedName name="ProjectionsSwitch" localSheetId="10">[1]Inputs!$E$13</definedName>
    <definedName name="ProjectionsSwitch">[2]Inputs!$E$13</definedName>
    <definedName name="SanJuanSwitch" localSheetId="22">[1]Inputs!$E$51</definedName>
    <definedName name="SanJuanSwitch" localSheetId="9">[1]Inputs!$E$51</definedName>
    <definedName name="SanJuanSwitch" localSheetId="5">[1]Inputs!$E$51</definedName>
    <definedName name="SanJuanSwitch" localSheetId="7">[1]Inputs!$E$51</definedName>
    <definedName name="SanJuanSwitch" localSheetId="21">[1]Inputs!$E$51</definedName>
    <definedName name="SanJuanSwitch" localSheetId="8">[1]Inputs!$E$51</definedName>
    <definedName name="SanJuanSwitch" localSheetId="3">[1]Inputs!$E$51</definedName>
    <definedName name="SanJuanSwitch" localSheetId="11">[1]Inputs!$E$51</definedName>
    <definedName name="SanJuanSwitch" localSheetId="6">[1]Inputs!$E$51</definedName>
    <definedName name="SanJuanSwitch" localSheetId="14">[1]Inputs!$E$51</definedName>
    <definedName name="SanJuanSwitch" localSheetId="15">[1]Inputs!$E$51</definedName>
    <definedName name="SanJuanSwitch" localSheetId="12">[1]Inputs!$E$51</definedName>
    <definedName name="SanJuanSwitch" localSheetId="13">[1]Inputs!$E$51</definedName>
    <definedName name="SanJuanSwitch" localSheetId="17">[1]Inputs!$E$51</definedName>
    <definedName name="SanJuanSwitch" localSheetId="4">[1]Inputs!$E$51</definedName>
    <definedName name="SanJuanSwitch" localSheetId="16">[1]Inputs!$E$51</definedName>
    <definedName name="SanJuanSwitch" localSheetId="10">[1]Inputs!$E$51</definedName>
    <definedName name="SanJuanSwitch">[2]Inputs!$E$51</definedName>
    <definedName name="ScenarioSwitch" localSheetId="22">[1]Inputs!$E$14</definedName>
    <definedName name="ScenarioSwitch" localSheetId="9">[1]Inputs!$E$14</definedName>
    <definedName name="ScenarioSwitch" localSheetId="5">[1]Inputs!$E$14</definedName>
    <definedName name="ScenarioSwitch" localSheetId="7">[1]Inputs!$E$14</definedName>
    <definedName name="ScenarioSwitch" localSheetId="21">[1]Inputs!$E$14</definedName>
    <definedName name="ScenarioSwitch" localSheetId="8">[1]Inputs!$E$14</definedName>
    <definedName name="ScenarioSwitch" localSheetId="3">[1]Inputs!$E$14</definedName>
    <definedName name="ScenarioSwitch" localSheetId="11">[1]Inputs!$E$14</definedName>
    <definedName name="ScenarioSwitch" localSheetId="6">[1]Inputs!$E$14</definedName>
    <definedName name="ScenarioSwitch" localSheetId="14">[1]Inputs!$E$14</definedName>
    <definedName name="ScenarioSwitch" localSheetId="15">[1]Inputs!$E$14</definedName>
    <definedName name="ScenarioSwitch" localSheetId="12">[1]Inputs!$E$14</definedName>
    <definedName name="ScenarioSwitch" localSheetId="13">[1]Inputs!$E$14</definedName>
    <definedName name="ScenarioSwitch" localSheetId="17">[1]Inputs!$E$14</definedName>
    <definedName name="ScenarioSwitch" localSheetId="4">[1]Inputs!$E$14</definedName>
    <definedName name="ScenarioSwitch" localSheetId="16">[1]Inputs!$E$14</definedName>
    <definedName name="ScenarioSwitch" localSheetId="10">[1]Inputs!$E$14</definedName>
    <definedName name="ScenarioSwitch">[2]Inputs!$E$14</definedName>
    <definedName name="TortolaSwitch" localSheetId="22">[1]Inputs!$E$50</definedName>
    <definedName name="TortolaSwitch" localSheetId="9">[1]Inputs!$E$50</definedName>
    <definedName name="TortolaSwitch" localSheetId="5">[1]Inputs!$E$50</definedName>
    <definedName name="TortolaSwitch" localSheetId="7">[1]Inputs!$E$50</definedName>
    <definedName name="TortolaSwitch" localSheetId="21">[1]Inputs!$E$50</definedName>
    <definedName name="TortolaSwitch" localSheetId="8">[1]Inputs!$E$50</definedName>
    <definedName name="TortolaSwitch" localSheetId="3">[1]Inputs!$E$50</definedName>
    <definedName name="TortolaSwitch" localSheetId="11">[1]Inputs!$E$50</definedName>
    <definedName name="TortolaSwitch" localSheetId="6">[1]Inputs!$E$50</definedName>
    <definedName name="TortolaSwitch" localSheetId="14">[1]Inputs!$E$50</definedName>
    <definedName name="TortolaSwitch" localSheetId="15">[1]Inputs!$E$50</definedName>
    <definedName name="TortolaSwitch" localSheetId="12">[1]Inputs!$E$50</definedName>
    <definedName name="TortolaSwitch" localSheetId="13">[1]Inputs!$E$50</definedName>
    <definedName name="TortolaSwitch" localSheetId="17">[1]Inputs!$E$50</definedName>
    <definedName name="TortolaSwitch" localSheetId="4">[1]Inputs!$E$50</definedName>
    <definedName name="TortolaSwitch" localSheetId="16">[1]Inputs!$E$50</definedName>
    <definedName name="TortolaSwitch" localSheetId="10">[1]Inputs!$E$50</definedName>
    <definedName name="TortolaSwitch">[2]Inputs!$E$50</definedName>
    <definedName name="ValenciaSwitch" localSheetId="22">[1]Inputs!$E$48</definedName>
    <definedName name="ValenciaSwitch" localSheetId="9">[1]Inputs!$E$48</definedName>
    <definedName name="ValenciaSwitch" localSheetId="5">[1]Inputs!$E$48</definedName>
    <definedName name="ValenciaSwitch" localSheetId="7">[1]Inputs!$E$48</definedName>
    <definedName name="ValenciaSwitch" localSheetId="21">[1]Inputs!$E$48</definedName>
    <definedName name="ValenciaSwitch" localSheetId="8">[1]Inputs!$E$48</definedName>
    <definedName name="ValenciaSwitch" localSheetId="3">[1]Inputs!$E$48</definedName>
    <definedName name="ValenciaSwitch" localSheetId="11">[1]Inputs!$E$48</definedName>
    <definedName name="ValenciaSwitch" localSheetId="6">[1]Inputs!$E$48</definedName>
    <definedName name="ValenciaSwitch" localSheetId="14">[1]Inputs!$E$48</definedName>
    <definedName name="ValenciaSwitch" localSheetId="15">[1]Inputs!$E$48</definedName>
    <definedName name="ValenciaSwitch" localSheetId="12">[1]Inputs!$E$48</definedName>
    <definedName name="ValenciaSwitch" localSheetId="13">[1]Inputs!$E$48</definedName>
    <definedName name="ValenciaSwitch" localSheetId="17">[1]Inputs!$E$48</definedName>
    <definedName name="ValenciaSwitch" localSheetId="4">[1]Inputs!$E$48</definedName>
    <definedName name="ValenciaSwitch" localSheetId="16">[1]Inputs!$E$48</definedName>
    <definedName name="ValenciaSwitch" localSheetId="10">[1]Inputs!$E$48</definedName>
    <definedName name="ValenciaSwitch">[2]Inputs!$E$48</definedName>
    <definedName name="z" localSheetId="22">[1]Inputs!#REF!</definedName>
    <definedName name="z" localSheetId="9">[1]Inputs!#REF!</definedName>
    <definedName name="z" localSheetId="18">[2]Inputs!#REF!</definedName>
    <definedName name="z" localSheetId="5">[1]Inputs!#REF!</definedName>
    <definedName name="z" localSheetId="20">[2]Inputs!#REF!</definedName>
    <definedName name="z" localSheetId="7">[1]Inputs!#REF!</definedName>
    <definedName name="z" localSheetId="21">[1]Inputs!#REF!</definedName>
    <definedName name="z" localSheetId="8">[1]Inputs!#REF!</definedName>
    <definedName name="z" localSheetId="3">[1]Inputs!#REF!</definedName>
    <definedName name="z" localSheetId="11">[1]Inputs!#REF!</definedName>
    <definedName name="z" localSheetId="19">[2]Inputs!#REF!</definedName>
    <definedName name="z" localSheetId="6">[1]Inputs!#REF!</definedName>
    <definedName name="z" localSheetId="14">[1]Inputs!#REF!</definedName>
    <definedName name="z" localSheetId="15">[1]Inputs!#REF!</definedName>
    <definedName name="z" localSheetId="12">[1]Inputs!#REF!</definedName>
    <definedName name="z" localSheetId="13">[1]Inputs!#REF!</definedName>
    <definedName name="z" localSheetId="1">[2]Inputs!#REF!</definedName>
    <definedName name="z" localSheetId="17">[1]Inputs!#REF!</definedName>
    <definedName name="z" localSheetId="4">[1]Inputs!#REF!</definedName>
    <definedName name="z" localSheetId="16">[1]Inputs!#REF!</definedName>
    <definedName name="z" localSheetId="10">[1]Inputs!#REF!</definedName>
    <definedName name="z" localSheetId="2">[2]Inputs!#REF!</definedName>
    <definedName name="z">[2]Inputs!#REF!</definedName>
    <definedName name="Z_5F6D01E3_9E6F_4D7F_980F_63899AF95899_.wvu.Cols" localSheetId="22" hidden="1">'Ağustos-22 '!$X:$XFD</definedName>
    <definedName name="Z_5F6D01E3_9E6F_4D7F_980F_63899AF95899_.wvu.Cols" localSheetId="18" hidden="1">'Aralık-22'!$X:$XFD</definedName>
    <definedName name="Z_5F6D01E3_9E6F_4D7F_980F_63899AF95899_.wvu.Cols" localSheetId="20" hidden="1">'Ekim-22'!$X:$XFD</definedName>
    <definedName name="Z_5F6D01E3_9E6F_4D7F_980F_63899AF95899_.wvu.Cols" localSheetId="21" hidden="1">'Eylül-22'!$X:$XFD</definedName>
    <definedName name="Z_5F6D01E3_9E6F_4D7F_980F_63899AF95899_.wvu.Cols" localSheetId="3" hidden="1">'Gemi Doluluk Oranları'!$AD:$XFD</definedName>
    <definedName name="Z_5F6D01E3_9E6F_4D7F_980F_63899AF95899_.wvu.Cols" localSheetId="19" hidden="1">'Kasım-22'!$X:$XFD</definedName>
    <definedName name="Z_5F6D01E3_9E6F_4D7F_980F_63899AF95899_.wvu.Cols" localSheetId="17"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8" i="48" l="1"/>
  <c r="AE28" i="48"/>
  <c r="AD28" i="48"/>
  <c r="AC28" i="48"/>
  <c r="AB28" i="48"/>
  <c r="K28" i="48"/>
  <c r="J28" i="48"/>
  <c r="I28" i="48"/>
  <c r="H28" i="48"/>
  <c r="G28" i="48"/>
  <c r="F28" i="48"/>
  <c r="AF27" i="48"/>
  <c r="AE27" i="48"/>
  <c r="AD27" i="48"/>
  <c r="AC27" i="48"/>
  <c r="AB27" i="48"/>
  <c r="M27" i="48"/>
  <c r="K27" i="48"/>
  <c r="J27" i="48"/>
  <c r="I27" i="48"/>
  <c r="H27" i="48"/>
  <c r="G27" i="48"/>
  <c r="F27" i="48"/>
  <c r="L27" i="48" s="1"/>
  <c r="W26" i="48"/>
  <c r="V26" i="48"/>
  <c r="U26" i="48"/>
  <c r="T26" i="48"/>
  <c r="S26" i="48"/>
  <c r="R26" i="48"/>
  <c r="Q26" i="48"/>
  <c r="AA26" i="48" s="1"/>
  <c r="P26" i="48"/>
  <c r="O26" i="48"/>
  <c r="N26" i="48"/>
  <c r="M26" i="48"/>
  <c r="L26" i="48"/>
  <c r="V25" i="48"/>
  <c r="U25" i="48"/>
  <c r="T25" i="48"/>
  <c r="S25" i="48"/>
  <c r="X25" i="48" s="1"/>
  <c r="R25" i="48"/>
  <c r="Q25" i="48"/>
  <c r="Z25" i="48" s="1"/>
  <c r="P25" i="48"/>
  <c r="O25" i="48"/>
  <c r="N25" i="48"/>
  <c r="M25" i="48"/>
  <c r="L25" i="48"/>
  <c r="W23" i="48"/>
  <c r="V23" i="48"/>
  <c r="AA23" i="48" s="1"/>
  <c r="U23" i="48"/>
  <c r="T23" i="48"/>
  <c r="S23" i="48"/>
  <c r="R23" i="48"/>
  <c r="Q23" i="48"/>
  <c r="Z23" i="48" s="1"/>
  <c r="P23" i="48"/>
  <c r="O23" i="48"/>
  <c r="N23" i="48"/>
  <c r="M23" i="48"/>
  <c r="L23" i="48"/>
  <c r="V22" i="48"/>
  <c r="U22" i="48"/>
  <c r="T22" i="48"/>
  <c r="S22" i="48"/>
  <c r="X22" i="48" s="1"/>
  <c r="R22" i="48"/>
  <c r="Q22" i="48"/>
  <c r="AA22" i="48" s="1"/>
  <c r="P22" i="48"/>
  <c r="O22" i="48"/>
  <c r="N22" i="48"/>
  <c r="M22" i="48"/>
  <c r="L22" i="48"/>
  <c r="V20" i="48"/>
  <c r="U20" i="48"/>
  <c r="T20" i="48"/>
  <c r="S20" i="48"/>
  <c r="R20" i="48"/>
  <c r="Q20" i="48"/>
  <c r="Z20" i="48" s="1"/>
  <c r="P20" i="48"/>
  <c r="O20" i="48"/>
  <c r="N20" i="48"/>
  <c r="M20" i="48"/>
  <c r="L20" i="48"/>
  <c r="W19" i="48"/>
  <c r="V19" i="48"/>
  <c r="AA19" i="48" s="1"/>
  <c r="U19" i="48"/>
  <c r="T19" i="48"/>
  <c r="S19" i="48"/>
  <c r="X19" i="48" s="1"/>
  <c r="R19" i="48"/>
  <c r="Q19" i="48"/>
  <c r="P19" i="48"/>
  <c r="O19" i="48"/>
  <c r="N19" i="48"/>
  <c r="M19" i="48"/>
  <c r="L19" i="48"/>
  <c r="AA17" i="48"/>
  <c r="V17" i="48"/>
  <c r="U17" i="48"/>
  <c r="T17" i="48"/>
  <c r="S17" i="48"/>
  <c r="X17" i="48" s="1"/>
  <c r="R17" i="48"/>
  <c r="Q17" i="48"/>
  <c r="W17" i="48" s="1"/>
  <c r="P17" i="48"/>
  <c r="O17" i="48"/>
  <c r="N17" i="48"/>
  <c r="M17" i="48"/>
  <c r="L17" i="48"/>
  <c r="AA16" i="48"/>
  <c r="V16" i="48"/>
  <c r="U16" i="48"/>
  <c r="T16" i="48"/>
  <c r="S16" i="48"/>
  <c r="R16" i="48"/>
  <c r="W16" i="48" s="1"/>
  <c r="Q16" i="48"/>
  <c r="Z16" i="48" s="1"/>
  <c r="P16" i="48"/>
  <c r="O16" i="48"/>
  <c r="N16" i="48"/>
  <c r="M16" i="48"/>
  <c r="L16" i="48"/>
  <c r="W14" i="48"/>
  <c r="V14" i="48"/>
  <c r="V28" i="48" s="1"/>
  <c r="U14" i="48"/>
  <c r="U28" i="48" s="1"/>
  <c r="T14" i="48"/>
  <c r="T28" i="48" s="1"/>
  <c r="S14" i="48"/>
  <c r="R14" i="48"/>
  <c r="R28" i="48" s="1"/>
  <c r="Q14" i="48"/>
  <c r="AA14" i="48" s="1"/>
  <c r="P14" i="48"/>
  <c r="O14" i="48"/>
  <c r="N14" i="48"/>
  <c r="M14" i="48"/>
  <c r="L14" i="48"/>
  <c r="V13" i="48"/>
  <c r="V27" i="48" s="1"/>
  <c r="U13" i="48"/>
  <c r="U27" i="48" s="1"/>
  <c r="T13" i="48"/>
  <c r="S13" i="48"/>
  <c r="S27" i="48" s="1"/>
  <c r="R13" i="48"/>
  <c r="R27" i="48" s="1"/>
  <c r="Q13" i="48"/>
  <c r="Z13" i="48" s="1"/>
  <c r="P13" i="48"/>
  <c r="O13" i="48"/>
  <c r="N13" i="48"/>
  <c r="M13" i="48"/>
  <c r="L13" i="48"/>
  <c r="Q9" i="48"/>
  <c r="X16" i="48" l="1"/>
  <c r="Z19" i="48"/>
  <c r="W22" i="48"/>
  <c r="Q27" i="48"/>
  <c r="AA27" i="48" s="1"/>
  <c r="P28" i="48"/>
  <c r="X23" i="48"/>
  <c r="Z26" i="48"/>
  <c r="T27" i="48"/>
  <c r="Y27" i="48" s="1"/>
  <c r="X20" i="48"/>
  <c r="Q28" i="48"/>
  <c r="W13" i="48"/>
  <c r="Z22" i="48"/>
  <c r="W25" i="48"/>
  <c r="AA13" i="48"/>
  <c r="X14" i="48"/>
  <c r="Z17" i="48"/>
  <c r="W20" i="48"/>
  <c r="AA25" i="48"/>
  <c r="AA20" i="48"/>
  <c r="Z28" i="48"/>
  <c r="Y28" i="48"/>
  <c r="W28" i="48"/>
  <c r="AA28" i="48"/>
  <c r="N27" i="48"/>
  <c r="O27" i="48"/>
  <c r="W27" i="48"/>
  <c r="L28" i="48"/>
  <c r="S28" i="48"/>
  <c r="X28" i="48" s="1"/>
  <c r="P27" i="48"/>
  <c r="X27" i="48"/>
  <c r="M28" i="48"/>
  <c r="N28" i="48"/>
  <c r="X13" i="48"/>
  <c r="X26" i="48"/>
  <c r="Z27" i="48"/>
  <c r="O28" i="48"/>
  <c r="Y13" i="48"/>
  <c r="Y14" i="48"/>
  <c r="Y16" i="48"/>
  <c r="Y17" i="48"/>
  <c r="Y19" i="48"/>
  <c r="Y20" i="48"/>
  <c r="Y22" i="48"/>
  <c r="Y23" i="48"/>
  <c r="Y25" i="48"/>
  <c r="Y26" i="48"/>
  <c r="Z14" i="48"/>
  <c r="AA28" i="46" l="1"/>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R27" i="46" l="1"/>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6" l="1"/>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<sst xmlns="http://schemas.openxmlformats.org/spreadsheetml/2006/main" count="1320" uniqueCount="108">
  <si>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</si>
  <si>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</si>
  <si>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</si>
  <si>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</si>
  <si>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</si>
  <si>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</si>
  <si>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</si>
  <si>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</si>
  <si>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</si>
  <si>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</si>
  <si>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</si>
  <si>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</si>
  <si>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</si>
  <si>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</si>
  <si>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</si>
  <si>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</si>
  <si>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</si>
  <si>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</si>
  <si>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</si>
  <si>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</si>
  <si>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</si>
  <si>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</si>
  <si>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</si>
  <si>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</si>
  <si>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</si>
  <si>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</si>
  <si>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</si>
  <si>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</si>
  <si>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</si>
  <si>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</si>
  <si>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</si>
  <si>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</si>
  <si>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</si>
  <si>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</si>
  <si>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</si>
  <si>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</si>
  <si>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</si>
  <si>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</si>
  <si>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</si>
  <si>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</si>
  <si>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</si>
  <si>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</si>
  <si>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</si>
  <si>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</si>
  <si>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</si>
  <si>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</si>
  <si>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</si>
  <si>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</si>
  <si>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</si>
  <si>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</si>
  <si>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</si>
  <si>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</si>
  <si>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</si>
  <si>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</si>
  <si>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</si>
  <si>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</si>
  <si>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</si>
  <si>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</si>
  <si>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</si>
  <si>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</si>
  <si>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</si>
  <si>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</si>
  <si>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</si>
  <si>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</si>
  <si>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</si>
  <si>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</si>
  <si>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</si>
  <si>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</si>
  <si>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</si>
  <si>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</si>
  <si>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</si>
  <si>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</si>
  <si>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</si>
  <si>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</si>
  <si>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</si>
  <si>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</si>
  <si>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</si>
  <si>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</si>
  <si>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</si>
  <si>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</si>
  <si>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</si>
  <si>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</si>
  <si>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</si>
  <si>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</si>
  <si>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</si>
  <si>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</si>
  <si>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</si>
  <si>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</si>
  <si>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</si>
  <si>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</si>
  <si>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</si>
  <si>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</si>
  <si>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</si>
  <si>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</si>
  <si>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</si>
  <si>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</si>
  <si>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</si>
  <si>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</si>
  <si>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</si>
  <si>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</si>
  <si>
    <t>Aralık 2023</t>
  </si>
  <si>
    <t>Calendar Year</t>
  </si>
  <si>
    <t>Ocak 2024</t>
  </si>
  <si>
    <t>2024/23 Değ %</t>
  </si>
  <si>
    <t>2024/22 Değ %</t>
  </si>
  <si>
    <t>2024/21 Değ %</t>
  </si>
  <si>
    <t>2024/20 Değ %</t>
  </si>
  <si>
    <t>Aralık 2023 için yolcu sayıları, 18 Ocak 2024 tarihinde yüklenen Aralık 2023 trafik verilerinin ardından güncellenmiş olup, bu düzeltmelerin Aralık 2023'teki toplam yolcu sayısına genel etkisi önemsizdir (%1,5'ten 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</si>
</sst>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 numFmtId="175" formatCode="0%;\-0%;\ "/>
  </numFmts>
  <fonts count="47">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sz val="6"/>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7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xf numFmtId="168" fontId="42" fillId="0" borderId="0" xfId="0" applyNumberFormat="1" applyFont="1"/>
    <xf numFmtId="173" fontId="39" fillId="2" borderId="26" xfId="1" applyNumberFormat="1" applyFont="1" applyBorder="1" applyAlignment="1">
      <alignment horizontal="right"/>
    </xf>
    <xf numFmtId="175" fontId="40" fillId="5" borderId="28" xfId="8" applyNumberFormat="1" applyFont="1" applyFill="1" applyBorder="1" applyAlignment="1" applyProtection="1">
      <alignment horizontal="right" vertical="center"/>
    </xf>
    <xf numFmtId="164" fontId="18" fillId="2" borderId="15"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25" xfId="1" applyFont="1" applyBorder="1" applyAlignment="1">
      <alignment horizontal="center"/>
    </xf>
    <xf numFmtId="0" fontId="19" fillId="5" borderId="19" xfId="3" applyFont="1" applyBorder="1" applyAlignment="1">
      <alignment horizontal="center"/>
    </xf>
    <xf numFmtId="0" fontId="19" fillId="5" borderId="0" xfId="3" applyFont="1" applyAlignment="1">
      <alignment horizontal="center"/>
    </xf>
    <xf numFmtId="0" fontId="19" fillId="5" borderId="20" xfId="3" applyFont="1" applyBorder="1" applyAlignment="1">
      <alignment horizontal="center"/>
    </xf>
    <xf numFmtId="0" fontId="18" fillId="2" borderId="16"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0" fontId="46" fillId="0" borderId="0" xfId="0" applyFont="1"/>
    <xf numFmtId="168" fontId="46" fillId="0" borderId="0" xfId="0" applyNumberFormat="1" applyFont="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2056910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45342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8" t="s">
        <v>65</v>
      </c>
      <c r="G9" s="251"/>
      <c r="H9" s="251"/>
      <c r="I9" s="251"/>
      <c r="J9" s="251"/>
      <c r="K9" s="251"/>
      <c r="L9" s="251"/>
      <c r="M9" s="251"/>
      <c r="N9" s="252"/>
      <c r="O9" s="250" t="s">
        <v>66</v>
      </c>
      <c r="P9" s="251"/>
      <c r="Q9" s="251"/>
      <c r="R9" s="251"/>
      <c r="S9" s="251"/>
      <c r="T9" s="251"/>
      <c r="U9" s="251"/>
      <c r="V9" s="251"/>
      <c r="W9" s="252"/>
      <c r="X9" s="250"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1" t="s">
        <v>62</v>
      </c>
      <c r="G9" s="251"/>
      <c r="H9" s="251"/>
      <c r="I9" s="251"/>
      <c r="J9" s="251"/>
      <c r="K9" s="251"/>
      <c r="L9" s="251"/>
      <c r="M9" s="251"/>
      <c r="N9" s="252"/>
      <c r="O9" s="250" t="s">
        <v>63</v>
      </c>
      <c r="P9" s="251"/>
      <c r="Q9" s="251"/>
      <c r="R9" s="251"/>
      <c r="S9" s="251"/>
      <c r="T9" s="251"/>
      <c r="U9" s="251"/>
      <c r="V9" s="251"/>
      <c r="W9" s="252"/>
      <c r="X9" s="250"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51" t="s">
        <v>59</v>
      </c>
      <c r="G9" s="251"/>
      <c r="H9" s="251"/>
      <c r="I9" s="251"/>
      <c r="J9" s="251"/>
      <c r="K9" s="251"/>
      <c r="L9" s="251"/>
      <c r="M9" s="251"/>
      <c r="N9" s="252"/>
      <c r="O9" s="250" t="s">
        <v>60</v>
      </c>
      <c r="P9" s="251"/>
      <c r="Q9" s="251"/>
      <c r="R9" s="251"/>
      <c r="S9" s="251"/>
      <c r="T9" s="251"/>
      <c r="U9" s="251"/>
      <c r="V9" s="251"/>
      <c r="W9" s="252"/>
      <c r="X9" s="250"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1" t="s">
        <v>52</v>
      </c>
      <c r="G9" s="251"/>
      <c r="H9" s="251"/>
      <c r="I9" s="251"/>
      <c r="J9" s="251"/>
      <c r="K9" s="251"/>
      <c r="L9" s="251"/>
      <c r="M9" s="251"/>
      <c r="N9" s="252"/>
      <c r="O9" s="250" t="s">
        <v>53</v>
      </c>
      <c r="P9" s="251"/>
      <c r="Q9" s="251"/>
      <c r="R9" s="251"/>
      <c r="S9" s="251"/>
      <c r="T9" s="251"/>
      <c r="U9" s="251"/>
      <c r="V9" s="251"/>
      <c r="W9" s="252"/>
      <c r="X9" s="250" t="s">
        <v>25</v>
      </c>
      <c r="Y9" s="251"/>
      <c r="Z9" s="251"/>
      <c r="AA9" s="253"/>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51" t="s">
        <v>50</v>
      </c>
      <c r="G9" s="251"/>
      <c r="H9" s="251"/>
      <c r="I9" s="251"/>
      <c r="J9" s="251"/>
      <c r="K9" s="251"/>
      <c r="L9" s="251"/>
      <c r="M9" s="251"/>
      <c r="N9" s="252"/>
      <c r="O9" s="250" t="s">
        <v>51</v>
      </c>
      <c r="P9" s="251"/>
      <c r="Q9" s="251"/>
      <c r="R9" s="251"/>
      <c r="S9" s="251"/>
      <c r="T9" s="251"/>
      <c r="U9" s="251"/>
      <c r="V9" s="251"/>
      <c r="W9" s="252"/>
      <c r="X9" s="250" t="s">
        <v>25</v>
      </c>
      <c r="Y9" s="251"/>
      <c r="Z9" s="251"/>
      <c r="AA9" s="253"/>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1" t="s">
        <v>13</v>
      </c>
      <c r="G9" s="251"/>
      <c r="H9" s="251"/>
      <c r="I9" s="251"/>
      <c r="J9" s="251"/>
      <c r="K9" s="251"/>
      <c r="L9" s="251"/>
      <c r="M9" s="251"/>
      <c r="N9" s="252"/>
      <c r="O9" s="250" t="s">
        <v>14</v>
      </c>
      <c r="P9" s="251"/>
      <c r="Q9" s="251"/>
      <c r="R9" s="251"/>
      <c r="S9" s="251"/>
      <c r="T9" s="251"/>
      <c r="U9" s="251"/>
      <c r="V9" s="251"/>
      <c r="W9" s="252"/>
      <c r="X9" s="250" t="s">
        <v>25</v>
      </c>
      <c r="Y9" s="251"/>
      <c r="Z9" s="251"/>
      <c r="AA9" s="253"/>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51" t="s">
        <v>13</v>
      </c>
      <c r="G9" s="251"/>
      <c r="H9" s="251"/>
      <c r="I9" s="251"/>
      <c r="J9" s="251"/>
      <c r="K9" s="251"/>
      <c r="L9" s="251"/>
      <c r="M9" s="251"/>
      <c r="N9" s="252"/>
      <c r="O9" s="250" t="s">
        <v>14</v>
      </c>
      <c r="P9" s="251"/>
      <c r="Q9" s="251"/>
      <c r="R9" s="251"/>
      <c r="S9" s="251"/>
      <c r="T9" s="251"/>
      <c r="U9" s="251"/>
      <c r="V9" s="251"/>
      <c r="W9" s="252"/>
      <c r="X9" s="250" t="s">
        <v>81</v>
      </c>
      <c r="Y9" s="251"/>
      <c r="Z9" s="251"/>
      <c r="AA9" s="253"/>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 customHeight="1" zeroHeight="1"/>
  <cols>
    <col min="1" max="2" width="4.33203125" customWidth="1"/>
    <col min="3" max="3" width="3.6640625" customWidth="1"/>
    <col min="4" max="4" width="8.88671875" customWidth="1"/>
    <col min="5" max="5" width="10.664062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51" t="s">
        <v>43</v>
      </c>
      <c r="G9" s="251"/>
      <c r="H9" s="251"/>
      <c r="I9" s="251"/>
      <c r="J9" s="251"/>
      <c r="K9" s="251"/>
      <c r="L9" s="251"/>
      <c r="M9" s="251"/>
      <c r="N9" s="252"/>
      <c r="O9" s="250" t="s">
        <v>44</v>
      </c>
      <c r="P9" s="251"/>
      <c r="Q9" s="251"/>
      <c r="R9" s="251"/>
      <c r="S9" s="251"/>
      <c r="T9" s="251"/>
      <c r="U9" s="251"/>
      <c r="V9" s="251"/>
      <c r="W9" s="252"/>
      <c r="X9" s="250" t="s">
        <v>25</v>
      </c>
      <c r="Y9" s="251"/>
      <c r="Z9" s="251"/>
      <c r="AA9" s="253"/>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51" t="s">
        <v>41</v>
      </c>
      <c r="G9" s="251"/>
      <c r="H9" s="251"/>
      <c r="I9" s="251"/>
      <c r="J9" s="251"/>
      <c r="K9" s="251"/>
      <c r="L9" s="251"/>
      <c r="M9" s="251"/>
      <c r="N9" s="252"/>
      <c r="O9" s="250" t="s">
        <v>41</v>
      </c>
      <c r="P9" s="251"/>
      <c r="Q9" s="251"/>
      <c r="R9" s="251"/>
      <c r="S9" s="251"/>
      <c r="T9" s="251"/>
      <c r="U9" s="251"/>
      <c r="V9" s="251"/>
      <c r="W9" s="252"/>
      <c r="X9" s="250" t="s">
        <v>25</v>
      </c>
      <c r="Y9" s="251"/>
      <c r="Z9" s="251"/>
      <c r="AA9" s="253"/>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1" t="s">
        <v>39</v>
      </c>
      <c r="G9" s="251"/>
      <c r="H9" s="251"/>
      <c r="I9" s="251"/>
      <c r="J9" s="251"/>
      <c r="K9" s="251"/>
      <c r="L9" s="252"/>
      <c r="M9" s="250" t="s">
        <v>38</v>
      </c>
      <c r="N9" s="251"/>
      <c r="O9" s="251"/>
      <c r="P9" s="251"/>
      <c r="Q9" s="251"/>
      <c r="R9" s="251"/>
      <c r="S9" s="252"/>
      <c r="T9" s="250" t="s">
        <v>25</v>
      </c>
      <c r="U9" s="251"/>
      <c r="V9" s="25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1" t="s">
        <v>35</v>
      </c>
      <c r="G9" s="251"/>
      <c r="H9" s="251"/>
      <c r="I9" s="251"/>
      <c r="J9" s="251"/>
      <c r="K9" s="251"/>
      <c r="L9" s="252"/>
      <c r="M9" s="250" t="s">
        <v>36</v>
      </c>
      <c r="N9" s="251"/>
      <c r="O9" s="251"/>
      <c r="P9" s="251"/>
      <c r="Q9" s="251"/>
      <c r="R9" s="251"/>
      <c r="S9" s="252"/>
      <c r="T9" s="250" t="s">
        <v>25</v>
      </c>
      <c r="U9" s="251"/>
      <c r="V9" s="25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1" t="s">
        <v>32</v>
      </c>
      <c r="G9" s="251"/>
      <c r="H9" s="251"/>
      <c r="I9" s="251"/>
      <c r="J9" s="251"/>
      <c r="K9" s="251"/>
      <c r="L9" s="252"/>
      <c r="M9" s="250" t="s">
        <v>33</v>
      </c>
      <c r="N9" s="251"/>
      <c r="O9" s="251"/>
      <c r="P9" s="251"/>
      <c r="Q9" s="251"/>
      <c r="R9" s="251"/>
      <c r="S9" s="252"/>
      <c r="T9" s="250" t="s">
        <v>25</v>
      </c>
      <c r="U9" s="251"/>
      <c r="V9" s="25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1" t="s">
        <v>27</v>
      </c>
      <c r="G9" s="251"/>
      <c r="H9" s="251"/>
      <c r="I9" s="251"/>
      <c r="J9" s="251"/>
      <c r="K9" s="251"/>
      <c r="L9" s="252"/>
      <c r="M9" s="250" t="s">
        <v>28</v>
      </c>
      <c r="N9" s="251"/>
      <c r="O9" s="251"/>
      <c r="P9" s="251"/>
      <c r="Q9" s="251"/>
      <c r="R9" s="251"/>
      <c r="S9" s="252"/>
      <c r="T9" s="250" t="s">
        <v>25</v>
      </c>
      <c r="U9" s="251"/>
      <c r="V9" s="25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51" t="s">
        <v>65</v>
      </c>
      <c r="G9" s="251"/>
      <c r="H9" s="251"/>
      <c r="I9" s="251"/>
      <c r="J9" s="251"/>
      <c r="K9" s="251"/>
      <c r="L9" s="252"/>
      <c r="M9" s="250" t="s">
        <v>66</v>
      </c>
      <c r="N9" s="251"/>
      <c r="O9" s="251"/>
      <c r="P9" s="251"/>
      <c r="Q9" s="251"/>
      <c r="R9" s="251"/>
      <c r="S9" s="252"/>
      <c r="T9" s="250" t="s">
        <v>25</v>
      </c>
      <c r="U9" s="251"/>
      <c r="V9" s="25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59" t="s">
        <v>62</v>
      </c>
      <c r="G9" s="259"/>
      <c r="H9" s="259"/>
      <c r="I9" s="259"/>
      <c r="J9" s="259"/>
      <c r="K9" s="259"/>
      <c r="L9" s="260"/>
      <c r="M9" s="258" t="s">
        <v>63</v>
      </c>
      <c r="N9" s="259"/>
      <c r="O9" s="259"/>
      <c r="P9" s="259"/>
      <c r="Q9" s="259"/>
      <c r="R9" s="259"/>
      <c r="S9" s="260"/>
      <c r="T9" s="258" t="s">
        <v>25</v>
      </c>
      <c r="U9" s="259"/>
      <c r="V9" s="261"/>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62" t="s">
        <v>59</v>
      </c>
      <c r="G6" s="262"/>
      <c r="H6" s="262"/>
      <c r="I6" s="262"/>
      <c r="J6" s="262"/>
      <c r="K6" s="262"/>
      <c r="L6" s="263"/>
      <c r="M6" s="264" t="s">
        <v>60</v>
      </c>
      <c r="N6" s="262"/>
      <c r="O6" s="262"/>
      <c r="P6" s="262"/>
      <c r="Q6" s="262"/>
      <c r="R6" s="262"/>
      <c r="S6" s="263"/>
      <c r="T6" s="264" t="s">
        <v>25</v>
      </c>
      <c r="U6" s="262"/>
      <c r="V6" s="262"/>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62" t="s">
        <v>52</v>
      </c>
      <c r="G6" s="262"/>
      <c r="H6" s="262"/>
      <c r="I6" s="262"/>
      <c r="J6" s="262"/>
      <c r="K6" s="262"/>
      <c r="L6" s="263"/>
      <c r="M6" s="264" t="s">
        <v>53</v>
      </c>
      <c r="N6" s="262"/>
      <c r="O6" s="262"/>
      <c r="P6" s="262"/>
      <c r="Q6" s="262"/>
      <c r="R6" s="262"/>
      <c r="S6" s="263"/>
      <c r="T6" s="264" t="s">
        <v>25</v>
      </c>
      <c r="U6" s="262"/>
      <c r="V6" s="262"/>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5" t="s">
        <v>50</v>
      </c>
      <c r="G6" s="265"/>
      <c r="H6" s="265"/>
      <c r="I6" s="265"/>
      <c r="J6" s="265"/>
      <c r="K6" s="265"/>
      <c r="L6" s="260"/>
      <c r="M6" s="258" t="s">
        <v>51</v>
      </c>
      <c r="N6" s="265"/>
      <c r="O6" s="265"/>
      <c r="P6" s="265"/>
      <c r="Q6" s="265"/>
      <c r="R6" s="265"/>
      <c r="S6" s="260"/>
      <c r="T6" s="258" t="s">
        <v>25</v>
      </c>
      <c r="U6" s="265"/>
      <c r="V6" s="265"/>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5" t="s">
        <v>13</v>
      </c>
      <c r="G6" s="265"/>
      <c r="H6" s="265"/>
      <c r="I6" s="265"/>
      <c r="J6" s="265"/>
      <c r="K6" s="265"/>
      <c r="L6" s="260"/>
      <c r="M6" s="258" t="s">
        <v>14</v>
      </c>
      <c r="N6" s="265"/>
      <c r="O6" s="265"/>
      <c r="P6" s="265"/>
      <c r="Q6" s="265"/>
      <c r="R6" s="265"/>
      <c r="S6" s="260"/>
      <c r="T6" s="258" t="s">
        <v>25</v>
      </c>
      <c r="U6" s="265"/>
      <c r="V6" s="26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5" t="s">
        <v>43</v>
      </c>
      <c r="G6" s="265"/>
      <c r="H6" s="265"/>
      <c r="I6" s="265"/>
      <c r="J6" s="265"/>
      <c r="K6" s="265"/>
      <c r="L6" s="260"/>
      <c r="M6" s="258" t="s">
        <v>44</v>
      </c>
      <c r="N6" s="265"/>
      <c r="O6" s="265"/>
      <c r="P6" s="265"/>
      <c r="Q6" s="265"/>
      <c r="R6" s="265"/>
      <c r="S6" s="260"/>
      <c r="T6" s="258" t="s">
        <v>25</v>
      </c>
      <c r="U6" s="265"/>
      <c r="V6" s="26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65" t="s">
        <v>41</v>
      </c>
      <c r="G6" s="265"/>
      <c r="H6" s="265"/>
      <c r="I6" s="265"/>
      <c r="J6" s="265"/>
      <c r="K6" s="265"/>
      <c r="L6" s="260"/>
      <c r="M6" s="258" t="s">
        <v>41</v>
      </c>
      <c r="N6" s="265"/>
      <c r="O6" s="265"/>
      <c r="P6" s="265"/>
      <c r="Q6" s="265"/>
      <c r="R6" s="265"/>
      <c r="S6" s="260"/>
      <c r="T6" s="258" t="s">
        <v>25</v>
      </c>
      <c r="U6" s="265"/>
      <c r="V6" s="26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8" t="s">
        <v>39</v>
      </c>
      <c r="G6" s="266"/>
      <c r="H6" s="266"/>
      <c r="I6" s="267"/>
      <c r="J6" s="268"/>
      <c r="K6" s="258" t="s">
        <v>38</v>
      </c>
      <c r="L6" s="266"/>
      <c r="M6" s="266"/>
      <c r="N6" s="267"/>
      <c r="O6" s="268"/>
      <c r="P6" s="265" t="s">
        <v>25</v>
      </c>
      <c r="Q6" s="26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8" t="s">
        <v>35</v>
      </c>
      <c r="G6" s="266"/>
      <c r="H6" s="266"/>
      <c r="I6" s="267"/>
      <c r="J6" s="268"/>
      <c r="K6" s="258" t="s">
        <v>36</v>
      </c>
      <c r="L6" s="266"/>
      <c r="M6" s="266"/>
      <c r="N6" s="267"/>
      <c r="O6" s="268"/>
      <c r="P6" s="265" t="s">
        <v>25</v>
      </c>
      <c r="Q6" s="26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8" t="s">
        <v>32</v>
      </c>
      <c r="G6" s="266"/>
      <c r="H6" s="266"/>
      <c r="I6" s="267"/>
      <c r="J6" s="268"/>
      <c r="K6" s="258" t="s">
        <v>33</v>
      </c>
      <c r="L6" s="266"/>
      <c r="M6" s="266"/>
      <c r="N6" s="267"/>
      <c r="O6" s="268"/>
      <c r="P6" s="265" t="s">
        <v>25</v>
      </c>
      <c r="Q6" s="26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58" t="s">
        <v>27</v>
      </c>
      <c r="G6" s="266"/>
      <c r="H6" s="266"/>
      <c r="I6" s="267"/>
      <c r="J6" s="268"/>
      <c r="K6" s="258" t="s">
        <v>28</v>
      </c>
      <c r="L6" s="266"/>
      <c r="M6" s="266"/>
      <c r="N6" s="267"/>
      <c r="O6" s="268"/>
      <c r="P6" s="265" t="s">
        <v>25</v>
      </c>
      <c r="Q6" s="26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C57"/>
  <sheetViews>
    <sheetView showGridLines="0" topLeftCell="F1" zoomScale="90" zoomScaleNormal="90" zoomScalePageLayoutView="40" workbookViewId="0">
      <selection activeCell="AC8" sqref="AC8"/>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28" width="7.6640625" customWidth="1"/>
    <col min="29" max="29" width="8.33203125" style="10" bestFit="1" customWidth="1"/>
    <col min="30" max="44" width="0" style="10" hidden="1" customWidth="1"/>
    <col min="45" max="55" width="0" hidden="1" customWidth="1"/>
    <col min="56" max="16384" width="9.109375" hidden="1"/>
  </cols>
  <sheetData>
    <row r="1" spans="1:45" ht="14.4">
      <c r="A1" s="10"/>
      <c r="B1" s="10"/>
      <c r="C1" s="10"/>
      <c r="D1" s="10"/>
      <c r="E1" s="10"/>
      <c r="F1" s="204"/>
      <c r="G1" s="204"/>
      <c r="H1" s="204"/>
      <c r="I1" s="204"/>
      <c r="J1" s="204"/>
      <c r="K1" s="204"/>
      <c r="L1" s="204"/>
      <c r="M1" s="204"/>
      <c r="N1" s="204"/>
      <c r="O1" s="204"/>
      <c r="P1" s="204"/>
      <c r="Q1" s="204"/>
      <c r="R1" s="10"/>
      <c r="S1" s="10"/>
      <c r="T1" s="10"/>
      <c r="U1" s="10"/>
      <c r="V1" s="10"/>
      <c r="W1" s="10"/>
      <c r="X1" s="10"/>
      <c r="Y1" s="10"/>
      <c r="Z1" s="10"/>
      <c r="AA1" s="10"/>
      <c r="AB1" s="10"/>
    </row>
    <row r="2" spans="1:45" ht="18.600000000000001"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c r="AA2" s="223"/>
      <c r="AB2" s="223"/>
    </row>
    <row r="3" spans="1:45" ht="14.4">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c r="AA3" s="166"/>
      <c r="AB3" s="166"/>
    </row>
    <row r="4" spans="1:45" ht="16.2">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c r="Y4" s="165"/>
      <c r="Z4" s="165"/>
      <c r="AA4" s="165"/>
      <c r="AB4" s="165"/>
    </row>
    <row r="5" spans="1:45" ht="14.4">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c r="AA5" s="165"/>
      <c r="AB5" s="165"/>
    </row>
    <row r="6" spans="1:45" ht="14.4">
      <c r="A6" s="10"/>
      <c r="B6" s="170"/>
      <c r="D6" s="165"/>
      <c r="E6" s="165"/>
      <c r="F6" s="205"/>
      <c r="G6" s="205"/>
      <c r="H6" s="205"/>
      <c r="I6" s="205"/>
      <c r="J6" s="205"/>
      <c r="K6" s="205"/>
      <c r="L6" s="205"/>
      <c r="M6" s="205"/>
      <c r="N6" s="205"/>
      <c r="O6" s="205"/>
      <c r="P6" s="205"/>
      <c r="Q6" s="205"/>
      <c r="R6" s="165"/>
      <c r="S6" s="165"/>
      <c r="T6" s="165"/>
      <c r="U6" s="165"/>
      <c r="V6" s="165"/>
      <c r="W6" s="165"/>
      <c r="X6" s="165"/>
      <c r="Y6" s="165"/>
      <c r="Z6" s="165"/>
      <c r="AA6" s="165"/>
      <c r="AB6" s="165"/>
    </row>
    <row r="7" spans="1:45"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c r="AB7" s="221">
        <v>2023</v>
      </c>
      <c r="AC7" s="221">
        <v>2023</v>
      </c>
      <c r="AD7" s="221">
        <v>2023</v>
      </c>
      <c r="AS7" s="10"/>
    </row>
    <row r="8" spans="1:4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206" t="s">
        <v>35</v>
      </c>
      <c r="AC8" s="246" t="s">
        <v>39</v>
      </c>
      <c r="AD8" s="206" t="s">
        <v>35</v>
      </c>
      <c r="AE8" s="124"/>
      <c r="AF8" s="124"/>
      <c r="AG8" s="124"/>
      <c r="AH8" s="124"/>
      <c r="AI8" s="124"/>
      <c r="AJ8" s="124"/>
      <c r="AK8" s="124"/>
      <c r="AL8" s="124"/>
      <c r="AM8" s="124"/>
      <c r="AN8" s="124"/>
      <c r="AO8" s="124"/>
      <c r="AP8" s="124"/>
      <c r="AQ8" s="124"/>
      <c r="AR8" s="124"/>
      <c r="AS8" s="124"/>
    </row>
    <row r="9" spans="1:4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c r="AB9" s="222">
        <v>0.99</v>
      </c>
      <c r="AC9" s="247">
        <v>1.05</v>
      </c>
      <c r="AD9" s="222">
        <v>0.99</v>
      </c>
      <c r="AS9" s="10"/>
    </row>
    <row r="10" spans="1:45" ht="23.4" customHeight="1">
      <c r="A10" s="10"/>
      <c r="B10" s="173"/>
      <c r="C10" s="213"/>
      <c r="D10" s="214"/>
      <c r="E10" s="214"/>
      <c r="F10" s="215"/>
      <c r="G10" s="215"/>
      <c r="H10" s="215"/>
      <c r="I10" s="215"/>
      <c r="J10" s="215"/>
      <c r="K10" s="215"/>
      <c r="L10" s="215"/>
      <c r="M10" s="215"/>
      <c r="N10" s="215"/>
      <c r="O10" s="215"/>
      <c r="P10" s="215"/>
      <c r="Q10" s="215"/>
    </row>
    <row r="11" spans="1:45" ht="20.25" customHeight="1">
      <c r="A11" s="10"/>
      <c r="B11" s="10"/>
      <c r="C11" s="216" t="s">
        <v>71</v>
      </c>
      <c r="D11" s="10"/>
      <c r="E11" s="10"/>
      <c r="O11" s="204"/>
      <c r="P11" s="204"/>
      <c r="Q11" s="204"/>
      <c r="R11" s="10"/>
    </row>
    <row r="12" spans="1:45" ht="18" customHeight="1">
      <c r="A12" s="10"/>
      <c r="B12" s="10"/>
      <c r="C12" s="216" t="s">
        <v>72</v>
      </c>
      <c r="D12" s="10"/>
      <c r="E12" s="10"/>
      <c r="O12" s="204"/>
      <c r="P12" s="204"/>
      <c r="Q12" s="204"/>
      <c r="R12" s="10"/>
    </row>
    <row r="13" spans="1:45" ht="26.7" hidden="1" customHeight="1"/>
    <row r="14" spans="1:45" ht="26.4" hidden="1" customHeight="1"/>
    <row r="15" spans="1:45" ht="26.4" hidden="1" customHeight="1"/>
    <row r="16" spans="1:4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abSelected="1" topLeftCell="A7" zoomScaleNormal="100" workbookViewId="0">
      <selection activeCell="A8" sqref="A8"/>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6.2">
      <c r="A4" s="10"/>
      <c r="B4" s="167" t="s">
        <v>11</v>
      </c>
      <c r="C4" s="168"/>
      <c r="D4" s="205"/>
      <c r="E4" s="234" t="s">
        <v>102</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48" t="s">
        <v>41</v>
      </c>
      <c r="G9" s="248"/>
      <c r="H9" s="248"/>
      <c r="I9" s="248"/>
      <c r="J9" s="248"/>
      <c r="K9" s="248"/>
      <c r="L9" s="248"/>
      <c r="M9" s="248"/>
      <c r="N9" s="248"/>
      <c r="O9" s="248"/>
      <c r="P9" s="249"/>
      <c r="Q9" s="250" t="str">
        <f>F9</f>
        <v>Ocak</v>
      </c>
      <c r="R9" s="251"/>
      <c r="S9" s="251"/>
      <c r="T9" s="251"/>
      <c r="U9" s="251"/>
      <c r="V9" s="251"/>
      <c r="W9" s="251"/>
      <c r="X9" s="251"/>
      <c r="Y9" s="251"/>
      <c r="Z9" s="251"/>
      <c r="AA9" s="252"/>
      <c r="AB9" s="250" t="s">
        <v>101</v>
      </c>
      <c r="AC9" s="251"/>
      <c r="AD9" s="251"/>
      <c r="AE9" s="251"/>
      <c r="AF9" s="253"/>
      <c r="AG9" s="224"/>
      <c r="AH9" s="224"/>
    </row>
    <row r="10" spans="1:34" s="225" customFormat="1" ht="12">
      <c r="A10" s="224"/>
      <c r="B10" s="226"/>
      <c r="C10" s="174"/>
      <c r="D10" s="175"/>
      <c r="E10" s="175"/>
      <c r="F10" s="254"/>
      <c r="G10" s="255"/>
      <c r="H10" s="255"/>
      <c r="I10" s="255"/>
      <c r="J10" s="255"/>
      <c r="K10" s="255"/>
      <c r="L10" s="255"/>
      <c r="M10" s="255"/>
      <c r="N10" s="255"/>
      <c r="O10" s="255"/>
      <c r="P10" s="256"/>
      <c r="Q10" s="254"/>
      <c r="R10" s="255"/>
      <c r="S10" s="255"/>
      <c r="T10" s="255"/>
      <c r="U10" s="255"/>
      <c r="V10" s="255"/>
      <c r="W10" s="255"/>
      <c r="X10" s="255"/>
      <c r="Y10" s="255"/>
      <c r="Z10" s="255"/>
      <c r="AA10" s="256"/>
      <c r="AB10" s="175"/>
      <c r="AC10" s="175"/>
      <c r="AD10" s="175"/>
      <c r="AE10" s="175"/>
      <c r="AF10" s="176"/>
      <c r="AG10" s="224"/>
      <c r="AH10" s="224"/>
    </row>
    <row r="11" spans="1:34" s="225" customFormat="1" ht="25.95"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0.8">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0.8">
      <c r="A13" s="224"/>
      <c r="B13" s="229"/>
      <c r="C13" s="190"/>
      <c r="D13" s="168" t="s">
        <v>19</v>
      </c>
      <c r="E13" s="189"/>
      <c r="F13" s="130">
        <v>197</v>
      </c>
      <c r="G13" s="130">
        <v>188</v>
      </c>
      <c r="H13" s="130">
        <v>164</v>
      </c>
      <c r="I13" s="130">
        <v>0</v>
      </c>
      <c r="J13" s="130">
        <v>187</v>
      </c>
      <c r="K13" s="130">
        <v>189</v>
      </c>
      <c r="L13" s="71">
        <f>IFERROR(F13/G13-1,"n/a")</f>
        <v>4.7872340425531901E-2</v>
      </c>
      <c r="M13" s="71">
        <f>IFERROR(F13/H13-1,"n/a")</f>
        <v>0.20121951219512191</v>
      </c>
      <c r="N13" s="71" t="str">
        <f>IFERROR(F13/I13-1,"n/a")</f>
        <v>n/a</v>
      </c>
      <c r="O13" s="71">
        <f>IFERROR(F13/J13-1,"n/a")</f>
        <v>5.3475935828876997E-2</v>
      </c>
      <c r="P13" s="131">
        <f>IFERROR(F13/K13-1,"n/a")</f>
        <v>4.2328042328042326E-2</v>
      </c>
      <c r="Q13" s="75">
        <f>F13</f>
        <v>197</v>
      </c>
      <c r="R13" s="75">
        <f>G13</f>
        <v>188</v>
      </c>
      <c r="S13" s="75">
        <f t="shared" ref="S13:V14" si="0">H13</f>
        <v>164</v>
      </c>
      <c r="T13" s="75">
        <f t="shared" si="0"/>
        <v>0</v>
      </c>
      <c r="U13" s="75">
        <f t="shared" si="0"/>
        <v>187</v>
      </c>
      <c r="V13" s="75">
        <f t="shared" si="0"/>
        <v>189</v>
      </c>
      <c r="W13" s="71">
        <f>IFERROR(Q13/R13-1,"n/a")</f>
        <v>4.7872340425531901E-2</v>
      </c>
      <c r="X13" s="71">
        <f>IFERROR(Q13/S13-1,"n/a")</f>
        <v>0.20121951219512191</v>
      </c>
      <c r="Y13" s="71" t="str">
        <f>IFERROR(Q13/T13-1,"n/a")</f>
        <v>n/a</v>
      </c>
      <c r="Z13" s="71">
        <f>IFERROR(Q13/U13-1,"n/a")</f>
        <v>5.3475935828876997E-2</v>
      </c>
      <c r="AA13" s="131">
        <f>IFERROR(Q13/V13-1,"n/a")</f>
        <v>4.2328042328042326E-2</v>
      </c>
      <c r="AB13" s="75">
        <v>1622</v>
      </c>
      <c r="AC13" s="75">
        <v>1486</v>
      </c>
      <c r="AD13" s="75">
        <v>522</v>
      </c>
      <c r="AE13" s="75">
        <v>551</v>
      </c>
      <c r="AF13" s="231">
        <v>1591</v>
      </c>
      <c r="AG13" s="224"/>
      <c r="AH13" s="224"/>
    </row>
    <row r="14" spans="1:34" s="225" customFormat="1" ht="10.8">
      <c r="A14" s="224"/>
      <c r="B14" s="229"/>
      <c r="C14" s="190"/>
      <c r="D14" s="168" t="s">
        <v>20</v>
      </c>
      <c r="E14" s="189"/>
      <c r="F14" s="130">
        <v>621444</v>
      </c>
      <c r="G14" s="130">
        <v>522949</v>
      </c>
      <c r="H14" s="130">
        <v>195612</v>
      </c>
      <c r="I14" s="130">
        <v>0</v>
      </c>
      <c r="J14" s="130">
        <v>466080</v>
      </c>
      <c r="K14" s="130">
        <v>525262</v>
      </c>
      <c r="L14" s="71">
        <f>IFERROR(F14/G14-1,"n/a")</f>
        <v>0.1883453262172794</v>
      </c>
      <c r="M14" s="71">
        <f>IFERROR(F14/H14-1,"n/a")</f>
        <v>2.1769216612477762</v>
      </c>
      <c r="N14" s="71" t="str">
        <f>IFERROR(F14/I14-1,"n/a")</f>
        <v>n/a</v>
      </c>
      <c r="O14" s="71">
        <f>IFERROR(F14/J14-1,"n/a")</f>
        <v>0.33334191555097847</v>
      </c>
      <c r="P14" s="131">
        <f>IFERROR(F14/K14-1,"n/a")</f>
        <v>0.18311242770274649</v>
      </c>
      <c r="Q14" s="75">
        <f>F14</f>
        <v>621444</v>
      </c>
      <c r="R14" s="75">
        <f>G14</f>
        <v>522949</v>
      </c>
      <c r="S14" s="75">
        <f t="shared" si="0"/>
        <v>195612</v>
      </c>
      <c r="T14" s="75">
        <f t="shared" si="0"/>
        <v>0</v>
      </c>
      <c r="U14" s="75">
        <f t="shared" si="0"/>
        <v>466080</v>
      </c>
      <c r="V14" s="75">
        <f t="shared" si="0"/>
        <v>525262</v>
      </c>
      <c r="W14" s="71">
        <f>IFERROR(Q14/R14-1,"n/a")</f>
        <v>0.1883453262172794</v>
      </c>
      <c r="X14" s="71">
        <f>IFERROR(Q14/S14-1,"n/a")</f>
        <v>2.1769216612477762</v>
      </c>
      <c r="Y14" s="71" t="str">
        <f>IFERROR(Q14/T14-1,"n/a")</f>
        <v>n/a</v>
      </c>
      <c r="Z14" s="71">
        <f>IFERROR(Q14/U14-1,"n/a")</f>
        <v>0.33334191555097847</v>
      </c>
      <c r="AA14" s="131">
        <f>IFERROR(Q14/V14-1,"n/a")</f>
        <v>0.18311242770274649</v>
      </c>
      <c r="AB14" s="75">
        <v>5232537</v>
      </c>
      <c r="AC14" s="75">
        <v>3592413</v>
      </c>
      <c r="AD14" s="75">
        <v>768312</v>
      </c>
      <c r="AE14" s="75">
        <v>1092884</v>
      </c>
      <c r="AF14" s="231">
        <v>4592479</v>
      </c>
      <c r="AG14" s="224"/>
      <c r="AH14" s="224"/>
    </row>
    <row r="15" spans="1:34" s="225" customFormat="1" ht="10.8">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0.8">
      <c r="A16" s="224"/>
      <c r="B16" s="229"/>
      <c r="C16" s="190"/>
      <c r="D16" s="168" t="s">
        <v>19</v>
      </c>
      <c r="E16" s="189"/>
      <c r="F16" s="130">
        <v>11</v>
      </c>
      <c r="G16" s="130">
        <v>5</v>
      </c>
      <c r="H16" s="130">
        <v>3</v>
      </c>
      <c r="I16" s="130">
        <v>2</v>
      </c>
      <c r="J16" s="130">
        <v>5</v>
      </c>
      <c r="K16" s="130">
        <v>5</v>
      </c>
      <c r="L16" s="71">
        <f>IFERROR(F16/G16-1,"n/a")</f>
        <v>1.2000000000000002</v>
      </c>
      <c r="M16" s="71">
        <f>IFERROR(F16/H16-1,"n/a")</f>
        <v>2.6666666666666665</v>
      </c>
      <c r="N16" s="71">
        <f>IFERROR(F16/I16-1,"n/a")</f>
        <v>4.5</v>
      </c>
      <c r="O16" s="71">
        <f>IFERROR(F16/J16-1,"n/a")</f>
        <v>1.2000000000000002</v>
      </c>
      <c r="P16" s="131">
        <f>IFERROR(F16/K16-1,"n/a")</f>
        <v>1.2000000000000002</v>
      </c>
      <c r="Q16" s="75">
        <f>F16</f>
        <v>11</v>
      </c>
      <c r="R16" s="75">
        <f t="shared" ref="R16:V17" si="1">G16</f>
        <v>5</v>
      </c>
      <c r="S16" s="75">
        <f t="shared" si="1"/>
        <v>3</v>
      </c>
      <c r="T16" s="75">
        <f t="shared" si="1"/>
        <v>2</v>
      </c>
      <c r="U16" s="75">
        <f t="shared" si="1"/>
        <v>5</v>
      </c>
      <c r="V16" s="75">
        <f t="shared" si="1"/>
        <v>5</v>
      </c>
      <c r="W16" s="71">
        <f>IFERROR(Q16/R16-1,"n/a")</f>
        <v>1.2000000000000002</v>
      </c>
      <c r="X16" s="71">
        <f>IFERROR(Q16/S16-1,"n/a")</f>
        <v>2.6666666666666665</v>
      </c>
      <c r="Y16" s="71">
        <f>IFERROR(Q16/T16-1,"n/a")</f>
        <v>4.5</v>
      </c>
      <c r="Z16" s="71">
        <f>IFERROR(Q16/U16-1,"n/a")</f>
        <v>1.2000000000000002</v>
      </c>
      <c r="AA16" s="131">
        <f>IFERROR(Q16/V16-1,"n/a")</f>
        <v>1.2000000000000002</v>
      </c>
      <c r="AB16" s="75">
        <v>575</v>
      </c>
      <c r="AC16" s="75">
        <v>572</v>
      </c>
      <c r="AD16" s="75">
        <v>202</v>
      </c>
      <c r="AE16" s="75">
        <v>54</v>
      </c>
      <c r="AF16" s="231">
        <v>586</v>
      </c>
      <c r="AG16" s="224"/>
      <c r="AH16" s="224"/>
    </row>
    <row r="17" spans="1:34" s="225" customFormat="1" ht="10.8">
      <c r="A17" s="224"/>
      <c r="B17" s="229"/>
      <c r="C17" s="190"/>
      <c r="D17" s="168" t="s">
        <v>20</v>
      </c>
      <c r="E17" s="189"/>
      <c r="F17" s="130">
        <v>43434</v>
      </c>
      <c r="G17" s="130">
        <v>15799</v>
      </c>
      <c r="H17" s="130">
        <v>1702</v>
      </c>
      <c r="I17" s="130">
        <v>1288</v>
      </c>
      <c r="J17" s="130">
        <v>23141</v>
      </c>
      <c r="K17" s="130">
        <v>20627</v>
      </c>
      <c r="L17" s="71">
        <f>IFERROR(F17/G17-1,"n/a")</f>
        <v>1.7491613393252736</v>
      </c>
      <c r="M17" s="71">
        <f>IFERROR(F17/H17-1,"n/a")</f>
        <v>24.519388954171564</v>
      </c>
      <c r="N17" s="71">
        <f>IFERROR(F17/I17-1,"n/a")</f>
        <v>32.722049689440993</v>
      </c>
      <c r="O17" s="71">
        <f>IFERROR(F17/J17-1,"n/a")</f>
        <v>0.87692839548852675</v>
      </c>
      <c r="P17" s="131">
        <f>IFERROR(F17/K17-1,"n/a")</f>
        <v>1.1056867212876327</v>
      </c>
      <c r="Q17" s="75">
        <f>F17</f>
        <v>43434</v>
      </c>
      <c r="R17" s="75">
        <f t="shared" si="1"/>
        <v>15799</v>
      </c>
      <c r="S17" s="75">
        <f t="shared" si="1"/>
        <v>1702</v>
      </c>
      <c r="T17" s="75">
        <f t="shared" si="1"/>
        <v>1288</v>
      </c>
      <c r="U17" s="75">
        <f t="shared" si="1"/>
        <v>23141</v>
      </c>
      <c r="V17" s="75">
        <f t="shared" si="1"/>
        <v>20627</v>
      </c>
      <c r="W17" s="71">
        <f>IFERROR(Q17/R17-1,"n/a")</f>
        <v>1.7491613393252736</v>
      </c>
      <c r="X17" s="71">
        <f>IFERROR(Q17/S17-1,"n/a")</f>
        <v>24.519388954171564</v>
      </c>
      <c r="Y17" s="71">
        <f>IFERROR(Q17/T17-1,"n/a")</f>
        <v>32.722049689440993</v>
      </c>
      <c r="Z17" s="71">
        <f>IFERROR(Q17/U17-1,"n/a")</f>
        <v>0.87692839548852675</v>
      </c>
      <c r="AA17" s="131">
        <f>IFERROR(Q17/V17-1,"n/a")</f>
        <v>1.1056867212876327</v>
      </c>
      <c r="AB17" s="75">
        <v>1660685</v>
      </c>
      <c r="AC17" s="75">
        <v>965963</v>
      </c>
      <c r="AD17" s="75">
        <v>301521</v>
      </c>
      <c r="AE17" s="75">
        <v>70675</v>
      </c>
      <c r="AF17" s="231">
        <v>1400932</v>
      </c>
      <c r="AG17" s="224"/>
      <c r="AH17" s="224"/>
    </row>
    <row r="18" spans="1:34" s="225" customFormat="1" ht="10.8">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0.8">
      <c r="A19" s="224"/>
      <c r="B19" s="229"/>
      <c r="C19" s="190"/>
      <c r="D19" s="168" t="s">
        <v>19</v>
      </c>
      <c r="E19" s="189"/>
      <c r="F19" s="130">
        <v>2</v>
      </c>
      <c r="G19" s="130">
        <v>4</v>
      </c>
      <c r="H19" s="130">
        <v>3</v>
      </c>
      <c r="I19" s="130">
        <v>0</v>
      </c>
      <c r="J19" s="130">
        <v>1</v>
      </c>
      <c r="K19" s="130">
        <v>0</v>
      </c>
      <c r="L19" s="71">
        <f>IFERROR(F19/G19-1,"n/a")</f>
        <v>-0.5</v>
      </c>
      <c r="M19" s="71">
        <f>IFERROR(F19/H19-1,"n/a")</f>
        <v>-0.33333333333333337</v>
      </c>
      <c r="N19" s="71" t="str">
        <f>IFERROR(F19/I19-1,"n/a")</f>
        <v>n/a</v>
      </c>
      <c r="O19" s="71">
        <f>IFERROR(F19/J19-1,"n/a")</f>
        <v>1</v>
      </c>
      <c r="P19" s="131" t="str">
        <f>IFERROR(F19/K19-1,"n/a")</f>
        <v>n/a</v>
      </c>
      <c r="Q19" s="75">
        <f>F19</f>
        <v>2</v>
      </c>
      <c r="R19" s="75">
        <f>G19</f>
        <v>4</v>
      </c>
      <c r="S19" s="75">
        <f t="shared" ref="S19:V20" si="2">H19</f>
        <v>3</v>
      </c>
      <c r="T19" s="75">
        <f t="shared" si="2"/>
        <v>0</v>
      </c>
      <c r="U19" s="75">
        <f t="shared" si="2"/>
        <v>1</v>
      </c>
      <c r="V19" s="75">
        <f t="shared" si="2"/>
        <v>0</v>
      </c>
      <c r="W19" s="71">
        <f>IFERROR(Q19/R19-1,"n/a")</f>
        <v>-0.5</v>
      </c>
      <c r="X19" s="71">
        <f>IFERROR(Q19/S19-1,"n/a")</f>
        <v>-0.33333333333333337</v>
      </c>
      <c r="Y19" s="71" t="str">
        <f>IFERROR(Q19/T19-1,"n/a")</f>
        <v>n/a</v>
      </c>
      <c r="Z19" s="71">
        <f>IFERROR(Q19/U19-1,"n/a")</f>
        <v>1</v>
      </c>
      <c r="AA19" s="131" t="str">
        <f>IFERROR(Q19/V19-1,"n/a")</f>
        <v>n/a</v>
      </c>
      <c r="AB19" s="75">
        <v>708</v>
      </c>
      <c r="AC19" s="75">
        <v>658</v>
      </c>
      <c r="AD19" s="75">
        <v>47</v>
      </c>
      <c r="AE19" s="75">
        <v>9</v>
      </c>
      <c r="AF19" s="231">
        <v>290</v>
      </c>
      <c r="AG19" s="224"/>
      <c r="AH19" s="224"/>
    </row>
    <row r="20" spans="1:34" s="225" customFormat="1" ht="10.8">
      <c r="A20" s="224"/>
      <c r="B20" s="229"/>
      <c r="C20" s="190"/>
      <c r="D20" s="168" t="s">
        <v>20</v>
      </c>
      <c r="E20" s="189"/>
      <c r="F20" s="130">
        <v>2840</v>
      </c>
      <c r="G20" s="130">
        <v>3860</v>
      </c>
      <c r="H20" s="130">
        <v>814</v>
      </c>
      <c r="I20" s="130">
        <v>0</v>
      </c>
      <c r="J20" s="130">
        <v>823</v>
      </c>
      <c r="K20" s="130">
        <v>440</v>
      </c>
      <c r="L20" s="71">
        <f>IFERROR(F20/G20-1,"n/a")</f>
        <v>-0.26424870466321249</v>
      </c>
      <c r="M20" s="71">
        <f>IFERROR(F20/H20-1,"n/a")</f>
        <v>2.4889434889434892</v>
      </c>
      <c r="N20" s="71" t="str">
        <f>IFERROR(F20/I20-1,"n/a")</f>
        <v>n/a</v>
      </c>
      <c r="O20" s="71">
        <f>IFERROR(F20/J20-1,"n/a")</f>
        <v>2.4507897934386391</v>
      </c>
      <c r="P20" s="131">
        <f>IFERROR(F20/K20-1,"n/a")</f>
        <v>5.4545454545454541</v>
      </c>
      <c r="Q20" s="75">
        <f>F20</f>
        <v>2840</v>
      </c>
      <c r="R20" s="75">
        <f>G20</f>
        <v>3860</v>
      </c>
      <c r="S20" s="75">
        <f t="shared" si="2"/>
        <v>814</v>
      </c>
      <c r="T20" s="75">
        <f t="shared" si="2"/>
        <v>0</v>
      </c>
      <c r="U20" s="75">
        <f t="shared" si="2"/>
        <v>823</v>
      </c>
      <c r="V20" s="75">
        <f t="shared" si="2"/>
        <v>440</v>
      </c>
      <c r="W20" s="71">
        <f>IFERROR(Q20/R20-1,"n/a")</f>
        <v>-0.26424870466321249</v>
      </c>
      <c r="X20" s="71">
        <f>IFERROR(Q20/S20-1,"n/a")</f>
        <v>2.4889434889434892</v>
      </c>
      <c r="Y20" s="71" t="str">
        <f>IFERROR(Q20/T20-1,"n/a")</f>
        <v>n/a</v>
      </c>
      <c r="Z20" s="71">
        <f>IFERROR(Q20/U20-1,"n/a")</f>
        <v>2.4507897934386391</v>
      </c>
      <c r="AA20" s="131">
        <f>IFERROR(Q20/V20-1,"n/a")</f>
        <v>5.4545454545454541</v>
      </c>
      <c r="AB20" s="75">
        <v>1277526</v>
      </c>
      <c r="AC20" s="75">
        <v>887495</v>
      </c>
      <c r="AD20" s="75">
        <v>17541</v>
      </c>
      <c r="AE20" s="75">
        <v>10046.999999999998</v>
      </c>
      <c r="AF20" s="231">
        <v>585930</v>
      </c>
      <c r="AG20" s="224"/>
      <c r="AH20" s="224"/>
    </row>
    <row r="21" spans="1:34" s="225" customFormat="1" ht="10.8">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0.8">
      <c r="A22" s="224"/>
      <c r="B22" s="229"/>
      <c r="C22" s="190"/>
      <c r="D22" s="168" t="s">
        <v>19</v>
      </c>
      <c r="E22" s="197"/>
      <c r="F22" s="130">
        <v>94</v>
      </c>
      <c r="G22" s="130">
        <v>106</v>
      </c>
      <c r="H22" s="130">
        <v>16</v>
      </c>
      <c r="I22" s="130">
        <v>0</v>
      </c>
      <c r="J22" s="130">
        <v>19</v>
      </c>
      <c r="K22" s="130">
        <v>24</v>
      </c>
      <c r="L22" s="71">
        <f>IFERROR(F22/G22-1,"n/a")</f>
        <v>-0.1132075471698113</v>
      </c>
      <c r="M22" s="71">
        <f>IFERROR(F22/H22-1,"n/a")</f>
        <v>4.875</v>
      </c>
      <c r="N22" s="71" t="str">
        <f>IFERROR(F22/I22-1,"n/a")</f>
        <v>n/a</v>
      </c>
      <c r="O22" s="71">
        <f>IFERROR(F22/J22-1,"n/a")</f>
        <v>3.9473684210526319</v>
      </c>
      <c r="P22" s="131">
        <f>IFERROR(F22/K22-1,"n/a")</f>
        <v>2.9166666666666665</v>
      </c>
      <c r="Q22" s="75">
        <f>F22</f>
        <v>94</v>
      </c>
      <c r="R22" s="75">
        <f>G22</f>
        <v>106</v>
      </c>
      <c r="S22" s="75">
        <f t="shared" ref="S22:V23" si="3">H22</f>
        <v>16</v>
      </c>
      <c r="T22" s="75">
        <f t="shared" si="3"/>
        <v>0</v>
      </c>
      <c r="U22" s="75">
        <f t="shared" si="3"/>
        <v>19</v>
      </c>
      <c r="V22" s="75">
        <f t="shared" si="3"/>
        <v>24</v>
      </c>
      <c r="W22" s="71">
        <f>IFERROR(Q22/R22-1,"n/a")</f>
        <v>-0.1132075471698113</v>
      </c>
      <c r="X22" s="71">
        <f>IFERROR(Q22/S22-1,"n/a")</f>
        <v>4.875</v>
      </c>
      <c r="Y22" s="71" t="str">
        <f>IFERROR(Q22/T22-1,"n/a")</f>
        <v>n/a</v>
      </c>
      <c r="Z22" s="71">
        <f>IFERROR(Q22/U22-1,"n/a")</f>
        <v>3.9473684210526319</v>
      </c>
      <c r="AA22" s="131">
        <f>IFERROR(Q22/V22-1,"n/a")</f>
        <v>2.9166666666666665</v>
      </c>
      <c r="AB22" s="75">
        <v>1500</v>
      </c>
      <c r="AC22" s="75">
        <v>895</v>
      </c>
      <c r="AD22" s="75">
        <v>283</v>
      </c>
      <c r="AE22" s="75">
        <v>43</v>
      </c>
      <c r="AF22" s="231">
        <v>827</v>
      </c>
      <c r="AG22" s="224"/>
      <c r="AH22" s="224"/>
    </row>
    <row r="23" spans="1:34" s="225" customFormat="1" ht="10.8">
      <c r="A23" s="224"/>
      <c r="B23" s="229"/>
      <c r="C23" s="190"/>
      <c r="D23" s="168" t="s">
        <v>20</v>
      </c>
      <c r="E23" s="189"/>
      <c r="F23" s="130">
        <v>307845</v>
      </c>
      <c r="G23" s="130">
        <v>290797</v>
      </c>
      <c r="H23" s="130">
        <v>21828</v>
      </c>
      <c r="I23" s="130">
        <v>0</v>
      </c>
      <c r="J23" s="130">
        <v>64994</v>
      </c>
      <c r="K23" s="130">
        <v>74523</v>
      </c>
      <c r="L23" s="71">
        <f>IFERROR(F23/G23-1,"n/a")</f>
        <v>5.8625088979597395E-2</v>
      </c>
      <c r="M23" s="71">
        <f>IFERROR(F23/H23-1,"n/a")</f>
        <v>13.103216052776251</v>
      </c>
      <c r="N23" s="71" t="str">
        <f>IFERROR(F23/I23-1,"n/a")</f>
        <v>n/a</v>
      </c>
      <c r="O23" s="71">
        <f>IFERROR(F23/J23-1,"n/a")</f>
        <v>3.7365141397667481</v>
      </c>
      <c r="P23" s="131">
        <f>IFERROR(F23/K23-1,"n/a")</f>
        <v>3.1308723481341332</v>
      </c>
      <c r="Q23" s="75">
        <f>F23</f>
        <v>307845</v>
      </c>
      <c r="R23" s="75">
        <f>G23</f>
        <v>290797</v>
      </c>
      <c r="S23" s="75">
        <f t="shared" si="3"/>
        <v>21828</v>
      </c>
      <c r="T23" s="75">
        <f t="shared" si="3"/>
        <v>0</v>
      </c>
      <c r="U23" s="75">
        <f t="shared" si="3"/>
        <v>64994</v>
      </c>
      <c r="V23" s="75">
        <f t="shared" si="3"/>
        <v>74523</v>
      </c>
      <c r="W23" s="71">
        <f>IFERROR(Q23/R23-1,"n/a")</f>
        <v>5.8625088979597395E-2</v>
      </c>
      <c r="X23" s="71">
        <f>IFERROR(Q23/S23-1,"n/a")</f>
        <v>13.103216052776251</v>
      </c>
      <c r="Y23" s="71" t="str">
        <f>IFERROR(Q23/T23-1,"n/a")</f>
        <v>n/a</v>
      </c>
      <c r="Z23" s="71">
        <f>IFERROR(Q23/U23-1,"n/a")</f>
        <v>3.7365141397667481</v>
      </c>
      <c r="AA23" s="131">
        <f>IFERROR(Q23/V23-1,"n/a")</f>
        <v>3.1308723481341332</v>
      </c>
      <c r="AB23" s="75">
        <v>4459166</v>
      </c>
      <c r="AC23" s="75">
        <v>2165161</v>
      </c>
      <c r="AD23" s="75">
        <v>465109</v>
      </c>
      <c r="AE23" s="75">
        <v>140552</v>
      </c>
      <c r="AF23" s="231">
        <v>2552942</v>
      </c>
      <c r="AG23" s="224"/>
      <c r="AH23" s="224"/>
    </row>
    <row r="24" spans="1:34" s="225" customFormat="1" ht="10.8">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0.8">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f>F25</f>
        <v>0</v>
      </c>
      <c r="R25" s="75">
        <f>G25</f>
        <v>0</v>
      </c>
      <c r="S25" s="75">
        <f t="shared" ref="S25:V26" si="4">H25</f>
        <v>0</v>
      </c>
      <c r="T25" s="75">
        <f t="shared" si="4"/>
        <v>0</v>
      </c>
      <c r="U25" s="75">
        <f t="shared" si="4"/>
        <v>0</v>
      </c>
      <c r="V25" s="75">
        <f t="shared" si="4"/>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0.8">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f>F26</f>
        <v>0</v>
      </c>
      <c r="R26" s="75">
        <f>G26</f>
        <v>0</v>
      </c>
      <c r="S26" s="75">
        <f t="shared" si="4"/>
        <v>0</v>
      </c>
      <c r="T26" s="75">
        <f t="shared" si="4"/>
        <v>0</v>
      </c>
      <c r="U26" s="75">
        <f t="shared" si="4"/>
        <v>0</v>
      </c>
      <c r="V26" s="75">
        <f t="shared" si="4"/>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1.4" thickBot="1">
      <c r="A27" s="224"/>
      <c r="B27" s="229"/>
      <c r="C27" s="198" t="s">
        <v>16</v>
      </c>
      <c r="D27" s="199"/>
      <c r="E27" s="200"/>
      <c r="F27" s="137">
        <f t="shared" ref="F27:K28" si="5">F13+F16+F19+F22+F25</f>
        <v>304</v>
      </c>
      <c r="G27" s="137">
        <f t="shared" si="5"/>
        <v>303</v>
      </c>
      <c r="H27" s="137">
        <f t="shared" si="5"/>
        <v>186</v>
      </c>
      <c r="I27" s="137">
        <f t="shared" si="5"/>
        <v>2</v>
      </c>
      <c r="J27" s="137">
        <f t="shared" si="5"/>
        <v>212</v>
      </c>
      <c r="K27" s="137">
        <f t="shared" si="5"/>
        <v>218</v>
      </c>
      <c r="L27" s="138">
        <f>IFERROR(F27/G27-1,"n/a")</f>
        <v>3.3003300330032292E-3</v>
      </c>
      <c r="M27" s="138">
        <f>IFERROR(F27/H27-1,"n/a")</f>
        <v>0.63440860215053774</v>
      </c>
      <c r="N27" s="138">
        <f>IFERROR(F27/I27-1,"n/a")</f>
        <v>151</v>
      </c>
      <c r="O27" s="138">
        <f>IFERROR(F27/J27-1,"n/a")</f>
        <v>0.4339622641509433</v>
      </c>
      <c r="P27" s="139">
        <f>IFERROR(F27/K27-1,"n/a")</f>
        <v>0.39449541284403677</v>
      </c>
      <c r="Q27" s="137">
        <f t="shared" ref="Q27:V28" si="6">Q13+Q16+Q19+Q22+Q25</f>
        <v>304</v>
      </c>
      <c r="R27" s="137">
        <f t="shared" si="6"/>
        <v>303</v>
      </c>
      <c r="S27" s="137">
        <f t="shared" si="6"/>
        <v>186</v>
      </c>
      <c r="T27" s="137">
        <f t="shared" si="6"/>
        <v>2</v>
      </c>
      <c r="U27" s="137">
        <f t="shared" si="6"/>
        <v>212</v>
      </c>
      <c r="V27" s="137">
        <f t="shared" si="6"/>
        <v>218</v>
      </c>
      <c r="W27" s="138">
        <f>IFERROR(Q27/R27-1,"n/a")</f>
        <v>3.3003300330032292E-3</v>
      </c>
      <c r="X27" s="138">
        <f>IFERROR(Q27/S27-1,"n/a")</f>
        <v>0.63440860215053774</v>
      </c>
      <c r="Y27" s="138">
        <f>IFERROR(Q27/T27-1,"n/a")</f>
        <v>151</v>
      </c>
      <c r="Z27" s="138">
        <f>IFERROR(Q27/U27-1,"n/a")</f>
        <v>0.4339622641509433</v>
      </c>
      <c r="AA27" s="139">
        <f>IFERROR(Q27/V27-1,"n/a")</f>
        <v>0.39449541284403677</v>
      </c>
      <c r="AB27" s="137">
        <f>AB13+AB16+AB19+AB22+AB25</f>
        <v>4426</v>
      </c>
      <c r="AC27" s="137">
        <f>AC13+AC16+AC19+AC22+AC25</f>
        <v>3620</v>
      </c>
      <c r="AD27" s="140">
        <f t="shared" ref="AD27:AF28" si="7">AD13+AD16+AD19+AD22+AD25</f>
        <v>1054</v>
      </c>
      <c r="AE27" s="140">
        <f t="shared" si="7"/>
        <v>657</v>
      </c>
      <c r="AF27" s="159">
        <f t="shared" si="7"/>
        <v>3310</v>
      </c>
      <c r="AG27" s="224"/>
      <c r="AH27" s="224"/>
    </row>
    <row r="28" spans="1:34" s="225" customFormat="1" ht="12" thickTop="1" thickBot="1">
      <c r="A28" s="224"/>
      <c r="B28" s="229"/>
      <c r="C28" s="201" t="s">
        <v>17</v>
      </c>
      <c r="D28" s="202"/>
      <c r="E28" s="203"/>
      <c r="F28" s="141">
        <f t="shared" si="5"/>
        <v>975563</v>
      </c>
      <c r="G28" s="141">
        <f t="shared" si="5"/>
        <v>833405</v>
      </c>
      <c r="H28" s="141">
        <f t="shared" si="5"/>
        <v>219956</v>
      </c>
      <c r="I28" s="141">
        <f t="shared" si="5"/>
        <v>1288</v>
      </c>
      <c r="J28" s="141">
        <f t="shared" si="5"/>
        <v>555038</v>
      </c>
      <c r="K28" s="141">
        <f t="shared" si="5"/>
        <v>620852</v>
      </c>
      <c r="L28" s="142">
        <f>IFERROR(F28/G28-1,"n/a")</f>
        <v>0.17057493055597228</v>
      </c>
      <c r="M28" s="142">
        <f>IFERROR(F28/H28-1,"n/a")</f>
        <v>3.4352643255923914</v>
      </c>
      <c r="N28" s="142">
        <f>IFERROR(F28/I28-1,"n/a")</f>
        <v>756.4246894409938</v>
      </c>
      <c r="O28" s="142">
        <f>IFERROR(F28/J28-1,"n/a")</f>
        <v>0.75765082751090906</v>
      </c>
      <c r="P28" s="143">
        <f>IFERROR(F28/K28-1,"n/a")</f>
        <v>0.57132939895498436</v>
      </c>
      <c r="Q28" s="141">
        <f t="shared" si="6"/>
        <v>975563</v>
      </c>
      <c r="R28" s="141">
        <f t="shared" si="6"/>
        <v>833405</v>
      </c>
      <c r="S28" s="141">
        <f t="shared" si="6"/>
        <v>219956</v>
      </c>
      <c r="T28" s="141">
        <f t="shared" si="6"/>
        <v>1288</v>
      </c>
      <c r="U28" s="141">
        <f t="shared" si="6"/>
        <v>555038</v>
      </c>
      <c r="V28" s="141">
        <f t="shared" si="6"/>
        <v>620852</v>
      </c>
      <c r="W28" s="142">
        <f>IFERROR(Q28/R28-1,"n/a")</f>
        <v>0.17057493055597228</v>
      </c>
      <c r="X28" s="142">
        <f>IFERROR(Q28/S28-1,"n/a")</f>
        <v>3.4352643255923914</v>
      </c>
      <c r="Y28" s="142">
        <f>IFERROR(Q28/T28-1,"n/a")</f>
        <v>756.4246894409938</v>
      </c>
      <c r="Z28" s="142">
        <f>IFERROR(Q28/U28-1,"n/a")</f>
        <v>0.75765082751090906</v>
      </c>
      <c r="AA28" s="143">
        <f>IFERROR(Q28/V28-1,"n/a")</f>
        <v>0.57132939895498436</v>
      </c>
      <c r="AB28" s="141">
        <f>AB14+AB17+AB20+AB23+AB26</f>
        <v>12668540</v>
      </c>
      <c r="AC28" s="141">
        <f>AC14+AC17+AC20+AC23+AC26</f>
        <v>7626669</v>
      </c>
      <c r="AD28" s="144">
        <f t="shared" si="7"/>
        <v>1552483</v>
      </c>
      <c r="AE28" s="144">
        <f t="shared" si="7"/>
        <v>1314158</v>
      </c>
      <c r="AF28" s="162">
        <f t="shared" si="7"/>
        <v>9152531</v>
      </c>
      <c r="AG28" s="224"/>
      <c r="AH28" s="224"/>
    </row>
    <row r="29" spans="1:34" s="225" customFormat="1" ht="10.8"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0.199999999999999">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Normal="100" workbookViewId="0">
      <selection activeCell="N33" sqref="N3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100</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8" t="s">
        <v>39</v>
      </c>
      <c r="G9" s="251"/>
      <c r="H9" s="251"/>
      <c r="I9" s="251"/>
      <c r="J9" s="251"/>
      <c r="K9" s="251"/>
      <c r="L9" s="251"/>
      <c r="M9" s="251"/>
      <c r="N9" s="252"/>
      <c r="O9" s="250" t="s">
        <v>38</v>
      </c>
      <c r="P9" s="251"/>
      <c r="Q9" s="251"/>
      <c r="R9" s="251"/>
      <c r="S9" s="251"/>
      <c r="T9" s="251"/>
      <c r="U9" s="251"/>
      <c r="V9" s="251"/>
      <c r="W9" s="252"/>
      <c r="X9" s="250"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229</v>
      </c>
      <c r="G13" s="130">
        <v>191</v>
      </c>
      <c r="H13" s="130">
        <v>172</v>
      </c>
      <c r="I13" s="130">
        <v>0</v>
      </c>
      <c r="J13" s="130">
        <v>200</v>
      </c>
      <c r="K13" s="71">
        <v>0.19895287958115193</v>
      </c>
      <c r="L13" s="71">
        <v>0.33139534883720922</v>
      </c>
      <c r="M13" s="71" t="s">
        <v>48</v>
      </c>
      <c r="N13" s="131">
        <v>0.14500000000000002</v>
      </c>
      <c r="O13" s="75">
        <v>1630</v>
      </c>
      <c r="P13" s="75">
        <v>1492</v>
      </c>
      <c r="Q13" s="75">
        <v>515</v>
      </c>
      <c r="R13" s="75">
        <v>551</v>
      </c>
      <c r="S13" s="75">
        <v>1584</v>
      </c>
      <c r="T13" s="71">
        <v>9.2493297587131318E-2</v>
      </c>
      <c r="U13" s="71">
        <v>2.1650485436893203</v>
      </c>
      <c r="V13" s="71">
        <v>1.958257713248639</v>
      </c>
      <c r="W13" s="131">
        <v>2.9040404040403978E-2</v>
      </c>
      <c r="X13" s="75">
        <v>1486</v>
      </c>
      <c r="Y13" s="75">
        <v>522</v>
      </c>
      <c r="Z13" s="75">
        <v>551</v>
      </c>
      <c r="AA13" s="231">
        <v>1591</v>
      </c>
      <c r="AB13" s="224"/>
      <c r="AC13" s="224"/>
    </row>
    <row r="14" spans="1:29" s="225" customFormat="1" ht="10.8">
      <c r="A14" s="224"/>
      <c r="B14" s="229"/>
      <c r="C14" s="190"/>
      <c r="D14" s="168" t="s">
        <v>20</v>
      </c>
      <c r="E14" s="189"/>
      <c r="F14" s="130">
        <v>666281</v>
      </c>
      <c r="G14" s="130">
        <v>518319</v>
      </c>
      <c r="H14" s="130">
        <v>253217</v>
      </c>
      <c r="I14" s="130">
        <v>0</v>
      </c>
      <c r="J14" s="130">
        <v>506611</v>
      </c>
      <c r="K14" s="71">
        <v>0.28546512861770457</v>
      </c>
      <c r="L14" s="71">
        <v>1.6312648834793873</v>
      </c>
      <c r="M14" s="71" t="s">
        <v>48</v>
      </c>
      <c r="N14" s="131">
        <v>0.31517278543103089</v>
      </c>
      <c r="O14" s="75">
        <v>5232537</v>
      </c>
      <c r="P14" s="75">
        <v>3575706</v>
      </c>
      <c r="Q14" s="75">
        <v>763201</v>
      </c>
      <c r="R14" s="75">
        <v>1092884</v>
      </c>
      <c r="S14" s="75">
        <v>4571076</v>
      </c>
      <c r="T14" s="71">
        <v>0.46335772571906086</v>
      </c>
      <c r="U14" s="71">
        <v>5.8560405450202504</v>
      </c>
      <c r="V14" s="71">
        <v>3.7878246913670619</v>
      </c>
      <c r="W14" s="131">
        <v>0.14470575418129128</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12</v>
      </c>
      <c r="G16" s="130">
        <v>6</v>
      </c>
      <c r="H16" s="130">
        <v>7</v>
      </c>
      <c r="I16" s="130">
        <v>6</v>
      </c>
      <c r="J16" s="130">
        <v>47</v>
      </c>
      <c r="K16" s="71">
        <v>1</v>
      </c>
      <c r="L16" s="71">
        <v>0.71428571428571419</v>
      </c>
      <c r="M16" s="71">
        <v>1</v>
      </c>
      <c r="N16" s="131">
        <v>-0.74468085106382986</v>
      </c>
      <c r="O16" s="75">
        <v>573</v>
      </c>
      <c r="P16" s="75">
        <v>554</v>
      </c>
      <c r="Q16" s="75">
        <v>204</v>
      </c>
      <c r="R16" s="75">
        <v>54</v>
      </c>
      <c r="S16" s="75">
        <v>593</v>
      </c>
      <c r="T16" s="71">
        <v>3.4296028880866469E-2</v>
      </c>
      <c r="U16" s="71">
        <v>1.8088235294117645</v>
      </c>
      <c r="V16" s="71">
        <v>9.6111111111111107</v>
      </c>
      <c r="W16" s="131">
        <v>-3.3726812816188834E-2</v>
      </c>
      <c r="X16" s="75">
        <v>572</v>
      </c>
      <c r="Y16" s="75">
        <v>202</v>
      </c>
      <c r="Z16" s="75">
        <v>54</v>
      </c>
      <c r="AA16" s="231">
        <v>586</v>
      </c>
      <c r="AB16" s="224"/>
      <c r="AC16" s="224"/>
    </row>
    <row r="17" spans="1:29" s="225" customFormat="1" ht="10.8">
      <c r="A17" s="224"/>
      <c r="B17" s="229"/>
      <c r="C17" s="190"/>
      <c r="D17" s="168" t="s">
        <v>20</v>
      </c>
      <c r="E17" s="189"/>
      <c r="F17" s="130">
        <v>30889</v>
      </c>
      <c r="G17" s="130">
        <v>22360</v>
      </c>
      <c r="H17" s="130">
        <v>13748</v>
      </c>
      <c r="I17" s="130">
        <v>2141</v>
      </c>
      <c r="J17" s="130">
        <v>55736</v>
      </c>
      <c r="K17" s="71">
        <v>0.38144007155635062</v>
      </c>
      <c r="L17" s="71">
        <v>1.2467995344777423</v>
      </c>
      <c r="M17" s="71">
        <v>13.427370387669313</v>
      </c>
      <c r="N17" s="131">
        <v>-0.44579804794028999</v>
      </c>
      <c r="O17" s="75">
        <v>1660685</v>
      </c>
      <c r="P17" s="75">
        <v>926352</v>
      </c>
      <c r="Q17" s="75">
        <v>302535</v>
      </c>
      <c r="R17" s="75">
        <v>70675</v>
      </c>
      <c r="S17" s="75">
        <v>1398533</v>
      </c>
      <c r="T17" s="71">
        <v>0.79271486432803084</v>
      </c>
      <c r="U17" s="71">
        <v>4.4892326507676801</v>
      </c>
      <c r="V17" s="71">
        <v>22.497488503714184</v>
      </c>
      <c r="W17" s="131">
        <v>0.18744784713696427</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8</v>
      </c>
      <c r="G19" s="130">
        <v>9</v>
      </c>
      <c r="H19" s="130">
        <v>3</v>
      </c>
      <c r="I19" s="130">
        <v>0</v>
      </c>
      <c r="J19" s="130">
        <v>10</v>
      </c>
      <c r="K19" s="71">
        <v>-0.11111111111111116</v>
      </c>
      <c r="L19" s="71">
        <v>1.6666666666666665</v>
      </c>
      <c r="M19" s="71" t="s">
        <v>48</v>
      </c>
      <c r="N19" s="131">
        <v>-0.19999999999999996</v>
      </c>
      <c r="O19" s="75">
        <v>708</v>
      </c>
      <c r="P19" s="75">
        <v>658</v>
      </c>
      <c r="Q19" s="75">
        <v>47</v>
      </c>
      <c r="R19" s="75">
        <v>10</v>
      </c>
      <c r="S19" s="75">
        <v>290</v>
      </c>
      <c r="T19" s="71">
        <v>7.5987841945288848E-2</v>
      </c>
      <c r="U19" s="71">
        <v>14.063829787234043</v>
      </c>
      <c r="V19" s="71">
        <v>69.8</v>
      </c>
      <c r="W19" s="131">
        <v>1.4413793103448276</v>
      </c>
      <c r="X19" s="75">
        <v>658</v>
      </c>
      <c r="Y19" s="75">
        <v>47</v>
      </c>
      <c r="Z19" s="75">
        <v>9</v>
      </c>
      <c r="AA19" s="231">
        <v>290</v>
      </c>
      <c r="AB19" s="224"/>
      <c r="AC19" s="224"/>
    </row>
    <row r="20" spans="1:29" s="225" customFormat="1" ht="10.8">
      <c r="A20" s="224"/>
      <c r="B20" s="229"/>
      <c r="C20" s="190"/>
      <c r="D20" s="168" t="s">
        <v>20</v>
      </c>
      <c r="E20" s="189"/>
      <c r="F20" s="130">
        <v>7403</v>
      </c>
      <c r="G20" s="130">
        <v>6763</v>
      </c>
      <c r="H20" s="130">
        <v>864</v>
      </c>
      <c r="I20" s="130">
        <v>0</v>
      </c>
      <c r="J20" s="130">
        <v>10787</v>
      </c>
      <c r="K20" s="71">
        <v>9.4632559515008152E-2</v>
      </c>
      <c r="L20" s="71">
        <v>7.5682870370370363</v>
      </c>
      <c r="M20" s="71" t="s">
        <v>48</v>
      </c>
      <c r="N20" s="131">
        <v>-0.31371094836377122</v>
      </c>
      <c r="O20" s="75">
        <v>1277526</v>
      </c>
      <c r="P20" s="75">
        <v>887495</v>
      </c>
      <c r="Q20" s="75">
        <v>17541</v>
      </c>
      <c r="R20" s="75">
        <v>10047</v>
      </c>
      <c r="S20" s="75">
        <v>585930</v>
      </c>
      <c r="T20" s="71">
        <v>0.43947402520577583</v>
      </c>
      <c r="U20" s="71">
        <v>71.830853429108942</v>
      </c>
      <c r="V20" s="71">
        <v>126.15497163332338</v>
      </c>
      <c r="W20" s="131">
        <v>1.1803389483385387</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128</v>
      </c>
      <c r="G22" s="130">
        <v>67</v>
      </c>
      <c r="H22" s="130">
        <v>25</v>
      </c>
      <c r="I22" s="130">
        <v>0</v>
      </c>
      <c r="J22" s="130">
        <v>20</v>
      </c>
      <c r="K22" s="71">
        <v>0.91044776119402981</v>
      </c>
      <c r="L22" s="71">
        <v>4.12</v>
      </c>
      <c r="M22" s="71" t="s">
        <v>48</v>
      </c>
      <c r="N22" s="131">
        <v>5.4</v>
      </c>
      <c r="O22" s="75">
        <v>1499</v>
      </c>
      <c r="P22" s="75">
        <v>890</v>
      </c>
      <c r="Q22" s="75">
        <v>283</v>
      </c>
      <c r="R22" s="75">
        <v>205</v>
      </c>
      <c r="S22" s="75">
        <v>1061</v>
      </c>
      <c r="T22" s="71">
        <v>0.68426966292134828</v>
      </c>
      <c r="U22" s="71">
        <v>4.2968197879858661</v>
      </c>
      <c r="V22" s="71">
        <v>6.3121951219512198</v>
      </c>
      <c r="W22" s="131">
        <v>0.41281809613572107</v>
      </c>
      <c r="X22" s="75">
        <v>895</v>
      </c>
      <c r="Y22" s="75">
        <v>283</v>
      </c>
      <c r="Z22" s="75">
        <v>43</v>
      </c>
      <c r="AA22" s="231">
        <v>827</v>
      </c>
      <c r="AB22" s="224"/>
      <c r="AC22" s="224"/>
    </row>
    <row r="23" spans="1:29" s="225" customFormat="1" ht="10.8">
      <c r="A23" s="224"/>
      <c r="B23" s="229"/>
      <c r="C23" s="190"/>
      <c r="D23" s="168" t="s">
        <v>20</v>
      </c>
      <c r="E23" s="189"/>
      <c r="F23" s="130">
        <v>383396</v>
      </c>
      <c r="G23" s="130">
        <v>215490</v>
      </c>
      <c r="H23" s="130">
        <v>39214</v>
      </c>
      <c r="I23" s="130">
        <v>0</v>
      </c>
      <c r="J23" s="130">
        <v>58943</v>
      </c>
      <c r="K23" s="71">
        <v>0.77918232864634085</v>
      </c>
      <c r="L23" s="71">
        <v>8.7770184117917065</v>
      </c>
      <c r="M23" s="71" t="s">
        <v>48</v>
      </c>
      <c r="N23" s="131">
        <v>5.5045213172047571</v>
      </c>
      <c r="O23" s="75">
        <v>4440466</v>
      </c>
      <c r="P23" s="75">
        <v>2157691</v>
      </c>
      <c r="Q23" s="75">
        <v>465109</v>
      </c>
      <c r="R23" s="75">
        <v>545974</v>
      </c>
      <c r="S23" s="75">
        <v>3220857</v>
      </c>
      <c r="T23" s="71">
        <v>1.0579712294299788</v>
      </c>
      <c r="U23" s="71">
        <v>8.5471513129180465</v>
      </c>
      <c r="V23" s="71">
        <v>7.1331089026217374</v>
      </c>
      <c r="W23" s="131">
        <v>0.37865977905880333</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0</v>
      </c>
      <c r="G25" s="130">
        <v>0</v>
      </c>
      <c r="H25" s="130">
        <v>0</v>
      </c>
      <c r="I25" s="130">
        <v>0</v>
      </c>
      <c r="J25" s="130">
        <v>0</v>
      </c>
      <c r="K25" s="71" t="s">
        <v>48</v>
      </c>
      <c r="L25" s="71" t="s">
        <v>48</v>
      </c>
      <c r="M25" s="71" t="s">
        <v>48</v>
      </c>
      <c r="N25" s="131" t="s">
        <v>48</v>
      </c>
      <c r="O25" s="75">
        <v>21</v>
      </c>
      <c r="P25" s="75">
        <v>9</v>
      </c>
      <c r="Q25" s="75">
        <v>0</v>
      </c>
      <c r="R25" s="75">
        <v>0</v>
      </c>
      <c r="S25" s="75">
        <v>16</v>
      </c>
      <c r="T25" s="71">
        <v>1.3333333333333335</v>
      </c>
      <c r="U25" s="71" t="s">
        <v>48</v>
      </c>
      <c r="V25" s="71" t="s">
        <v>48</v>
      </c>
      <c r="W25" s="131">
        <v>0.3125</v>
      </c>
      <c r="X25" s="75">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
        <v>48</v>
      </c>
      <c r="L26" s="71" t="s">
        <v>48</v>
      </c>
      <c r="M26" s="71" t="s">
        <v>48</v>
      </c>
      <c r="N26" s="131" t="s">
        <v>48</v>
      </c>
      <c r="O26" s="75">
        <v>38626</v>
      </c>
      <c r="P26" s="75">
        <v>15637</v>
      </c>
      <c r="Q26" s="75">
        <v>0</v>
      </c>
      <c r="R26" s="75">
        <v>0</v>
      </c>
      <c r="S26" s="75">
        <v>20248</v>
      </c>
      <c r="T26" s="71">
        <v>1.4701669118117286</v>
      </c>
      <c r="U26" s="71" t="s">
        <v>48</v>
      </c>
      <c r="V26" s="71" t="s">
        <v>48</v>
      </c>
      <c r="W26" s="131">
        <v>0.90764519952587919</v>
      </c>
      <c r="X26" s="75">
        <v>15637</v>
      </c>
      <c r="Y26" s="75">
        <v>0</v>
      </c>
      <c r="Z26" s="75">
        <v>0</v>
      </c>
      <c r="AA26" s="233">
        <v>20248</v>
      </c>
      <c r="AB26" s="224"/>
      <c r="AC26" s="224"/>
    </row>
    <row r="27" spans="1:29" s="225" customFormat="1" ht="11.4" thickBot="1">
      <c r="A27" s="224"/>
      <c r="B27" s="229"/>
      <c r="C27" s="198" t="s">
        <v>16</v>
      </c>
      <c r="D27" s="199"/>
      <c r="E27" s="200"/>
      <c r="F27" s="137">
        <v>377</v>
      </c>
      <c r="G27" s="137">
        <v>273</v>
      </c>
      <c r="H27" s="137">
        <v>207</v>
      </c>
      <c r="I27" s="137">
        <v>6</v>
      </c>
      <c r="J27" s="137">
        <v>277</v>
      </c>
      <c r="K27" s="138">
        <v>0.38095238095238093</v>
      </c>
      <c r="L27" s="138">
        <v>0.82125603864734309</v>
      </c>
      <c r="M27" s="138">
        <v>61.833333333333336</v>
      </c>
      <c r="N27" s="139">
        <v>0.36101083032490977</v>
      </c>
      <c r="O27" s="137">
        <v>4431</v>
      </c>
      <c r="P27" s="137">
        <v>3603</v>
      </c>
      <c r="Q27" s="137">
        <v>1049</v>
      </c>
      <c r="R27" s="137">
        <v>820</v>
      </c>
      <c r="S27" s="137">
        <v>3544</v>
      </c>
      <c r="T27" s="138">
        <v>0.22980849292256456</v>
      </c>
      <c r="U27" s="138">
        <v>3.2240228789323169</v>
      </c>
      <c r="V27" s="138">
        <v>4.4036585365853655</v>
      </c>
      <c r="W27" s="139">
        <v>0.25028216704288941</v>
      </c>
      <c r="X27" s="137">
        <v>3620</v>
      </c>
      <c r="Y27" s="140">
        <v>1054</v>
      </c>
      <c r="Z27" s="140">
        <v>657</v>
      </c>
      <c r="AA27" s="159">
        <v>3310</v>
      </c>
      <c r="AB27" s="224"/>
      <c r="AC27" s="224"/>
    </row>
    <row r="28" spans="1:29" s="225" customFormat="1" ht="12" thickTop="1" thickBot="1">
      <c r="A28" s="224"/>
      <c r="B28" s="229"/>
      <c r="C28" s="201" t="s">
        <v>17</v>
      </c>
      <c r="D28" s="202"/>
      <c r="E28" s="203"/>
      <c r="F28" s="141">
        <v>1087969</v>
      </c>
      <c r="G28" s="141">
        <v>762932</v>
      </c>
      <c r="H28" s="141">
        <v>307043</v>
      </c>
      <c r="I28" s="141">
        <v>2141</v>
      </c>
      <c r="J28" s="141">
        <v>632077</v>
      </c>
      <c r="K28" s="142">
        <v>0.42603665857507611</v>
      </c>
      <c r="L28" s="142">
        <v>2.5433766605980268</v>
      </c>
      <c r="M28" s="142">
        <v>507.1592713685194</v>
      </c>
      <c r="N28" s="143">
        <v>0.72126022620661723</v>
      </c>
      <c r="O28" s="141">
        <v>12649840</v>
      </c>
      <c r="P28" s="141">
        <v>7562881</v>
      </c>
      <c r="Q28" s="141">
        <v>1548386</v>
      </c>
      <c r="R28" s="141">
        <v>1719580</v>
      </c>
      <c r="S28" s="141">
        <v>9796644</v>
      </c>
      <c r="T28" s="142">
        <v>0.67262184873727349</v>
      </c>
      <c r="U28" s="142">
        <v>7.1696941202000026</v>
      </c>
      <c r="V28" s="142">
        <v>6.3563544586468792</v>
      </c>
      <c r="W28" s="143">
        <v>0.29124218456851136</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s="225" customFormat="1" ht="10.199999999999999">
      <c r="AC31" s="224"/>
    </row>
    <row r="32" spans="1:29" s="225" customFormat="1" ht="10.199999999999999">
      <c r="P32" s="245"/>
      <c r="Q32" s="245"/>
      <c r="R32" s="245"/>
      <c r="S32" s="245"/>
      <c r="AC32" s="224"/>
    </row>
    <row r="33" spans="3:29" ht="14.4">
      <c r="P33" s="220"/>
      <c r="Q33" s="220"/>
      <c r="R33" s="220"/>
      <c r="S33" s="220"/>
      <c r="AC33" s="10"/>
    </row>
    <row r="34" spans="3:29" ht="14.4">
      <c r="C34" s="270" t="s">
        <v>107</v>
      </c>
      <c r="D34" s="270"/>
      <c r="E34" s="270"/>
      <c r="F34" s="270"/>
      <c r="G34" s="270"/>
      <c r="H34" s="270"/>
      <c r="I34" s="270"/>
      <c r="J34" s="270"/>
      <c r="K34" s="270"/>
      <c r="L34" s="270"/>
      <c r="M34" s="270"/>
      <c r="N34" s="270"/>
      <c r="O34" s="270"/>
      <c r="P34" s="271"/>
      <c r="Q34" s="271"/>
      <c r="R34" s="220"/>
      <c r="S34" s="220"/>
      <c r="AC34" s="10"/>
    </row>
    <row r="35" spans="3:29" ht="14.4">
      <c r="P35" s="220"/>
      <c r="Q35" s="220"/>
      <c r="R35" s="220"/>
      <c r="S35" s="220"/>
      <c r="AC35" s="10"/>
    </row>
    <row r="36" spans="3:29" ht="14.4">
      <c r="AC36" s="10"/>
    </row>
    <row r="37" spans="3:29" ht="14.4">
      <c r="AC37" s="10"/>
    </row>
    <row r="38" spans="3:29" ht="14.4">
      <c r="AC38" s="10"/>
    </row>
    <row r="39" spans="3:29" ht="15" customHeight="1"/>
    <row r="40" spans="3:29" ht="15" customHeight="1"/>
    <row r="41" spans="3:29" ht="15" customHeight="1"/>
    <row r="42" spans="3:29" ht="15" customHeight="1"/>
    <row r="43" spans="3:29" ht="15" customHeight="1"/>
    <row r="44" spans="3:29" ht="15" customHeight="1"/>
    <row r="45" spans="3:29" ht="15" customHeight="1"/>
    <row r="46" spans="3:29" ht="15" customHeight="1"/>
    <row r="47" spans="3:29" ht="15" customHeight="1"/>
    <row r="48" spans="3: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Normal="100" workbookViewId="0">
      <selection activeCell="F32" sqref="F32"/>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5.8867187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8" t="s">
        <v>35</v>
      </c>
      <c r="G9" s="251"/>
      <c r="H9" s="251"/>
      <c r="I9" s="251"/>
      <c r="J9" s="251"/>
      <c r="K9" s="251"/>
      <c r="L9" s="251"/>
      <c r="M9" s="251"/>
      <c r="N9" s="252"/>
      <c r="O9" s="250" t="s">
        <v>36</v>
      </c>
      <c r="P9" s="251"/>
      <c r="Q9" s="251"/>
      <c r="R9" s="251"/>
      <c r="S9" s="251"/>
      <c r="T9" s="251"/>
      <c r="U9" s="251"/>
      <c r="V9" s="251"/>
      <c r="W9" s="251"/>
      <c r="X9" s="257"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235"/>
      <c r="X10" s="174"/>
      <c r="Y10" s="235"/>
      <c r="Z10" s="23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236" t="s">
        <v>92</v>
      </c>
      <c r="X11" s="237">
        <v>2022</v>
      </c>
      <c r="Y11" s="236">
        <v>2021</v>
      </c>
      <c r="Z11" s="238">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39"/>
      <c r="X12" s="190"/>
      <c r="Y12" s="239"/>
      <c r="Z12" s="239"/>
      <c r="AA12" s="189"/>
      <c r="AB12" s="224"/>
      <c r="AC12" s="224"/>
    </row>
    <row r="13" spans="1:29" s="225" customFormat="1" ht="10.8">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40">
        <v>1486</v>
      </c>
      <c r="Y13" s="75">
        <v>522</v>
      </c>
      <c r="Z13" s="75">
        <v>551</v>
      </c>
      <c r="AA13" s="231">
        <v>1591</v>
      </c>
      <c r="AB13" s="224"/>
      <c r="AC13" s="224"/>
    </row>
    <row r="14" spans="1:29" s="225" customFormat="1" ht="10.8">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40">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241"/>
      <c r="X15" s="242"/>
      <c r="Y15" s="49"/>
      <c r="Z15" s="49"/>
      <c r="AA15" s="232"/>
      <c r="AB15" s="224"/>
      <c r="AC15" s="224"/>
    </row>
    <row r="16" spans="1:29" s="225" customFormat="1" ht="10.8">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40">
        <v>572</v>
      </c>
      <c r="Y16" s="75">
        <v>202</v>
      </c>
      <c r="Z16" s="75">
        <v>54</v>
      </c>
      <c r="AA16" s="231">
        <v>586</v>
      </c>
      <c r="AB16" s="224"/>
      <c r="AC16" s="224"/>
    </row>
    <row r="17" spans="1:29" s="225" customFormat="1" ht="10.8">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40">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42"/>
      <c r="Y18" s="49"/>
      <c r="Z18" s="49"/>
      <c r="AA18" s="232"/>
      <c r="AB18" s="224"/>
      <c r="AC18" s="224"/>
    </row>
    <row r="19" spans="1:29" s="225" customFormat="1" ht="10.8">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40">
        <v>658</v>
      </c>
      <c r="Y19" s="75">
        <v>47</v>
      </c>
      <c r="Z19" s="75">
        <v>9</v>
      </c>
      <c r="AA19" s="231">
        <v>290</v>
      </c>
      <c r="AB19" s="224"/>
      <c r="AC19" s="224"/>
    </row>
    <row r="20" spans="1:29" s="225" customFormat="1" ht="10.8">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40">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42"/>
      <c r="Y21" s="49"/>
      <c r="Z21" s="49"/>
      <c r="AA21" s="232"/>
      <c r="AB21" s="224"/>
      <c r="AC21" s="224"/>
    </row>
    <row r="22" spans="1:29" s="225" customFormat="1" ht="10.8">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40">
        <v>895</v>
      </c>
      <c r="Y22" s="75">
        <v>283</v>
      </c>
      <c r="Z22" s="75">
        <v>43</v>
      </c>
      <c r="AA22" s="231">
        <v>827</v>
      </c>
      <c r="AB22" s="224"/>
      <c r="AC22" s="224"/>
    </row>
    <row r="23" spans="1:29" s="225" customFormat="1" ht="10.8">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40">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42"/>
      <c r="Y24" s="49"/>
      <c r="Z24" s="49"/>
      <c r="AA24" s="232"/>
      <c r="AB24" s="224"/>
      <c r="AC24" s="224"/>
    </row>
    <row r="25" spans="1:29" s="225" customFormat="1" ht="10.8">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40">
        <v>9</v>
      </c>
      <c r="Y25" s="75">
        <v>0</v>
      </c>
      <c r="Z25" s="75">
        <v>0</v>
      </c>
      <c r="AA25" s="231">
        <v>16</v>
      </c>
      <c r="AB25" s="224"/>
      <c r="AC25" s="224"/>
    </row>
    <row r="26" spans="1:29" s="225" customFormat="1" ht="10.8">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43">
        <v>15637</v>
      </c>
      <c r="Y26" s="244">
        <v>0</v>
      </c>
      <c r="Z26" s="244">
        <v>0</v>
      </c>
      <c r="AA26" s="233">
        <v>20248</v>
      </c>
      <c r="AB26" s="224"/>
      <c r="AC26" s="224"/>
    </row>
    <row r="27" spans="1:29" s="225" customFormat="1" ht="11.4"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8" t="s">
        <v>32</v>
      </c>
      <c r="G9" s="251"/>
      <c r="H9" s="251"/>
      <c r="I9" s="251"/>
      <c r="J9" s="251"/>
      <c r="K9" s="251"/>
      <c r="L9" s="251"/>
      <c r="M9" s="251"/>
      <c r="N9" s="252"/>
      <c r="O9" s="250" t="s">
        <v>33</v>
      </c>
      <c r="P9" s="251"/>
      <c r="Q9" s="251"/>
      <c r="R9" s="251"/>
      <c r="S9" s="251"/>
      <c r="T9" s="251"/>
      <c r="U9" s="251"/>
      <c r="V9" s="251"/>
      <c r="W9" s="252"/>
      <c r="X9" s="250"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0.8">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0.8">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0.8">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0.8">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0.8">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0.8">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0.8">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0.8">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0.8">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1.4"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8" t="s">
        <v>27</v>
      </c>
      <c r="G9" s="251"/>
      <c r="H9" s="251"/>
      <c r="I9" s="251"/>
      <c r="J9" s="251"/>
      <c r="K9" s="251"/>
      <c r="L9" s="251"/>
      <c r="M9" s="251"/>
      <c r="N9" s="252"/>
      <c r="O9" s="250" t="s">
        <v>28</v>
      </c>
      <c r="P9" s="251"/>
      <c r="Q9" s="251"/>
      <c r="R9" s="251"/>
      <c r="S9" s="251"/>
      <c r="T9" s="251"/>
      <c r="U9" s="251"/>
      <c r="V9" s="251"/>
      <c r="W9" s="252"/>
      <c r="X9" s="250" t="s">
        <v>25</v>
      </c>
      <c r="Y9" s="251"/>
      <c r="Z9" s="251"/>
      <c r="AA9" s="253"/>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0.8">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0.8">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0.8">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0.8">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0.8">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0.8">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0.8">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0.8">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0.8">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1.4"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 </vt:lpstr>
      <vt:lpstr>Notlar</vt:lpstr>
      <vt:lpstr>Yasal Uyarı</vt:lpstr>
      <vt:lpstr>Gemi Doluluk Oranları</vt:lpstr>
      <vt:lpstr>Ocak-24</vt:lpstr>
      <vt:lpstr>Aralık-23</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2024-02-20T13:39:38Z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