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Holding\Investor Relations\GPH Yolcu Istatistikleri\January_2025\"/>
    </mc:Choice>
  </mc:AlternateContent>
  <xr:revisionPtr revIDLastSave="0" documentId="13_ncr:1_{95B7E4AB-AA06-4CEC-B5D2-BBF8E5115A9B}" xr6:coauthVersionLast="47" xr6:coauthVersionMax="47" xr10:uidLastSave="{00000000-0000-0000-0000-000000000000}"/>
  <bookViews>
    <workbookView xWindow="-120" yWindow="-120" windowWidth="29040" windowHeight="15840" activeTab="4" xr2:uid="{00000000-000D-0000-FFFF-FFFF00000000}"/>
  </bookViews>
  <sheets>
    <sheet name=" " sheetId="3" r:id="rId1"/>
    <sheet name="Notlar" sheetId="11" r:id="rId2"/>
    <sheet name="Yasal Uyarı" sheetId="13" r:id="rId3"/>
    <sheet name="Gemi Doluluk Oranları" sheetId="26" r:id="rId4"/>
    <sheet name="Ocak-2025" sheetId="65" r:id="rId5"/>
    <sheet name="Aralık-24" sheetId="64" r:id="rId6"/>
    <sheet name="Kasım-24" sheetId="63" r:id="rId7"/>
    <sheet name="Ekim-24" sheetId="60" r:id="rId8"/>
    <sheet name="Eylül-2024" sheetId="59" r:id="rId9"/>
    <sheet name="Ağustos-24" sheetId="58" r:id="rId10"/>
    <sheet name="Temmuz-24" sheetId="57" r:id="rId11"/>
    <sheet name="Haziran-24" sheetId="56" r:id="rId12"/>
    <sheet name="Mayıs-24" sheetId="54" r:id="rId13"/>
    <sheet name="Nisan-24" sheetId="51" r:id="rId14"/>
    <sheet name="Mart-24" sheetId="52" r:id="rId15"/>
    <sheet name="Şubat-24" sheetId="53" r:id="rId16"/>
    <sheet name="Ocak-24" sheetId="48" r:id="rId17"/>
    <sheet name="Aralık-23" sheetId="47" r:id="rId18"/>
    <sheet name="Kasım-23" sheetId="46" r:id="rId19"/>
    <sheet name="Ekim-23" sheetId="45" r:id="rId20"/>
    <sheet name="Eylül-23" sheetId="44" r:id="rId21"/>
    <sheet name="Ağustos-23" sheetId="42" r:id="rId22"/>
    <sheet name="Temmuz-23" sheetId="41" r:id="rId23"/>
    <sheet name="Haziran-23" sheetId="40" r:id="rId24"/>
    <sheet name="Mayıs-23" sheetId="37" r:id="rId25"/>
    <sheet name="Nisan-23" sheetId="36" r:id="rId26"/>
    <sheet name="Mart-23" sheetId="34" r:id="rId27"/>
    <sheet name="Mart-23_Eski Raporlama" sheetId="33" r:id="rId28"/>
    <sheet name="Şubat-23" sheetId="32" r:id="rId29"/>
    <sheet name="Ocak-23" sheetId="31" r:id="rId30"/>
    <sheet name="Aralık-22" sheetId="28" r:id="rId31"/>
    <sheet name="Kasım-22" sheetId="29" r:id="rId32"/>
    <sheet name="Ekim-22" sheetId="30" r:id="rId33"/>
    <sheet name="Eylül-22" sheetId="24" r:id="rId34"/>
    <sheet name="Ağustos-22 " sheetId="22" r:id="rId35"/>
    <sheet name="Tem-22" sheetId="21" r:id="rId36"/>
    <sheet name="Haz-22" sheetId="20" r:id="rId37"/>
    <sheet name="May-22" sheetId="19" r:id="rId38"/>
    <sheet name="Nis-22" sheetId="18" r:id="rId39"/>
    <sheet name="Mart-22" sheetId="17" r:id="rId40"/>
    <sheet name="Subat-22" sheetId="16" r:id="rId41"/>
    <sheet name="Ocak-22" sheetId="15" r:id="rId42"/>
    <sheet name="Aralık-21" sheetId="14" r:id="rId43"/>
    <sheet name="Kasım-21" sheetId="10" r:id="rId44"/>
    <sheet name="Ekim-21" sheetId="9" r:id="rId45"/>
    <sheet name="Eylül-21" sheetId="1" r:id="rId46"/>
  </sheets>
  <definedNames>
    <definedName name="_Order1" hidden="1">255</definedName>
    <definedName name="_Order2" hidden="1">255</definedName>
    <definedName name="AcqOppSwitch" localSheetId="34">#REF!</definedName>
    <definedName name="AcqOppSwitch" localSheetId="21">#REF!</definedName>
    <definedName name="AcqOppSwitch" localSheetId="9">#REF!</definedName>
    <definedName name="AcqOppSwitch" localSheetId="17">#REF!</definedName>
    <definedName name="AcqOppSwitch" localSheetId="5">#REF!</definedName>
    <definedName name="AcqOppSwitch" localSheetId="19">#REF!</definedName>
    <definedName name="AcqOppSwitch" localSheetId="7">#REF!</definedName>
    <definedName name="AcqOppSwitch" localSheetId="8">#REF!</definedName>
    <definedName name="AcqOppSwitch" localSheetId="33">#REF!</definedName>
    <definedName name="AcqOppSwitch" localSheetId="20">#REF!</definedName>
    <definedName name="AcqOppSwitch" localSheetId="3">#REF!</definedName>
    <definedName name="AcqOppSwitch" localSheetId="23">#REF!</definedName>
    <definedName name="AcqOppSwitch" localSheetId="11">#REF!</definedName>
    <definedName name="AcqOppSwitch" localSheetId="18">#REF!</definedName>
    <definedName name="AcqOppSwitch" localSheetId="6">#REF!</definedName>
    <definedName name="AcqOppSwitch" localSheetId="26">#REF!</definedName>
    <definedName name="AcqOppSwitch" localSheetId="27">#REF!</definedName>
    <definedName name="AcqOppSwitch" localSheetId="14">#REF!</definedName>
    <definedName name="AcqOppSwitch" localSheetId="24">#REF!</definedName>
    <definedName name="AcqOppSwitch" localSheetId="12">#REF!</definedName>
    <definedName name="AcqOppSwitch" localSheetId="25">#REF!</definedName>
    <definedName name="AcqOppSwitch" localSheetId="13">#REF!</definedName>
    <definedName name="AcqOppSwitch" localSheetId="4">#REF!</definedName>
    <definedName name="AcqOppSwitch" localSheetId="29">#REF!</definedName>
    <definedName name="AcqOppSwitch" localSheetId="16">#REF!</definedName>
    <definedName name="AcqOppSwitch" localSheetId="28">#REF!</definedName>
    <definedName name="AcqOppSwitch" localSheetId="15">#REF!</definedName>
    <definedName name="AcqOppSwitch" localSheetId="22">#REF!</definedName>
    <definedName name="AcqOppSwitch" localSheetId="10">#REF!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4">#REF!</definedName>
    <definedName name="KalundborgSwitch" localSheetId="21">#REF!</definedName>
    <definedName name="KalundborgSwitch" localSheetId="9">#REF!</definedName>
    <definedName name="KalundborgSwitch" localSheetId="17">#REF!</definedName>
    <definedName name="KalundborgSwitch" localSheetId="5">#REF!</definedName>
    <definedName name="KalundborgSwitch" localSheetId="19">#REF!</definedName>
    <definedName name="KalundborgSwitch" localSheetId="7">#REF!</definedName>
    <definedName name="KalundborgSwitch" localSheetId="8">#REF!</definedName>
    <definedName name="KalundborgSwitch" localSheetId="33">#REF!</definedName>
    <definedName name="KalundborgSwitch" localSheetId="20">#REF!</definedName>
    <definedName name="KalundborgSwitch" localSheetId="3">#REF!</definedName>
    <definedName name="KalundborgSwitch" localSheetId="23">#REF!</definedName>
    <definedName name="KalundborgSwitch" localSheetId="11">#REF!</definedName>
    <definedName name="KalundborgSwitch" localSheetId="18">#REF!</definedName>
    <definedName name="KalundborgSwitch" localSheetId="6">#REF!</definedName>
    <definedName name="KalundborgSwitch" localSheetId="26">#REF!</definedName>
    <definedName name="KalundborgSwitch" localSheetId="27">#REF!</definedName>
    <definedName name="KalundborgSwitch" localSheetId="14">#REF!</definedName>
    <definedName name="KalundborgSwitch" localSheetId="24">#REF!</definedName>
    <definedName name="KalundborgSwitch" localSheetId="12">#REF!</definedName>
    <definedName name="KalundborgSwitch" localSheetId="25">#REF!</definedName>
    <definedName name="KalundborgSwitch" localSheetId="13">#REF!</definedName>
    <definedName name="KalundborgSwitch" localSheetId="4">#REF!</definedName>
    <definedName name="KalundborgSwitch" localSheetId="29">#REF!</definedName>
    <definedName name="KalundborgSwitch" localSheetId="16">#REF!</definedName>
    <definedName name="KalundborgSwitch" localSheetId="28">#REF!</definedName>
    <definedName name="KalundborgSwitch" localSheetId="15">#REF!</definedName>
    <definedName name="KalundborgSwitch" localSheetId="22">#REF!</definedName>
    <definedName name="KalundborgSwitch" localSheetId="10">#REF!</definedName>
    <definedName name="LasPalmasSwitch" localSheetId="34">#REF!</definedName>
    <definedName name="LasPalmasSwitch" localSheetId="21">#REF!</definedName>
    <definedName name="LasPalmasSwitch" localSheetId="9">#REF!</definedName>
    <definedName name="LasPalmasSwitch" localSheetId="30">#REF!</definedName>
    <definedName name="LasPalmasSwitch" localSheetId="17">#REF!</definedName>
    <definedName name="LasPalmasSwitch" localSheetId="5">#REF!</definedName>
    <definedName name="LasPalmasSwitch" localSheetId="32">#REF!</definedName>
    <definedName name="LasPalmasSwitch" localSheetId="19">#REF!</definedName>
    <definedName name="LasPalmasSwitch" localSheetId="7">#REF!</definedName>
    <definedName name="LasPalmasSwitch" localSheetId="8">#REF!</definedName>
    <definedName name="LasPalmasSwitch" localSheetId="33">#REF!</definedName>
    <definedName name="LasPalmasSwitch" localSheetId="20">#REF!</definedName>
    <definedName name="LasPalmasSwitch" localSheetId="3">#REF!</definedName>
    <definedName name="LasPalmasSwitch" localSheetId="23">#REF!</definedName>
    <definedName name="LasPalmasSwitch" localSheetId="11">#REF!</definedName>
    <definedName name="LasPalmasSwitch" localSheetId="31">#REF!</definedName>
    <definedName name="LasPalmasSwitch" localSheetId="18">#REF!</definedName>
    <definedName name="LasPalmasSwitch" localSheetId="6">#REF!</definedName>
    <definedName name="LasPalmasSwitch" localSheetId="26">#REF!</definedName>
    <definedName name="LasPalmasSwitch" localSheetId="27">#REF!</definedName>
    <definedName name="LasPalmasSwitch" localSheetId="14">#REF!</definedName>
    <definedName name="LasPalmasSwitch" localSheetId="24">#REF!</definedName>
    <definedName name="LasPalmasSwitch" localSheetId="12">#REF!</definedName>
    <definedName name="LasPalmasSwitch" localSheetId="25">#REF!</definedName>
    <definedName name="LasPalmasSwitch" localSheetId="13">#REF!</definedName>
    <definedName name="LasPalmasSwitch" localSheetId="1">#REF!</definedName>
    <definedName name="LasPalmasSwitch" localSheetId="4">#REF!</definedName>
    <definedName name="LasPalmasSwitch" localSheetId="29">#REF!</definedName>
    <definedName name="LasPalmasSwitch" localSheetId="16">#REF!</definedName>
    <definedName name="LasPalmasSwitch" localSheetId="28">#REF!</definedName>
    <definedName name="LasPalmasSwitch" localSheetId="15">#REF!</definedName>
    <definedName name="LasPalmasSwitch" localSheetId="22">#REF!</definedName>
    <definedName name="LasPalmasSwitch" localSheetId="10">#REF!</definedName>
    <definedName name="LasPalmasSwitch" localSheetId="2">#REF!</definedName>
    <definedName name="ll" localSheetId="34">#REF!</definedName>
    <definedName name="ll">#REF!</definedName>
    <definedName name="ProjectionsSwitch" localSheetId="34">#REF!</definedName>
    <definedName name="ProjectionsSwitch" localSheetId="21">#REF!</definedName>
    <definedName name="ProjectionsSwitch" localSheetId="9">#REF!</definedName>
    <definedName name="ProjectionsSwitch" localSheetId="17">#REF!</definedName>
    <definedName name="ProjectionsSwitch" localSheetId="5">#REF!</definedName>
    <definedName name="ProjectionsSwitch" localSheetId="19">#REF!</definedName>
    <definedName name="ProjectionsSwitch" localSheetId="7">#REF!</definedName>
    <definedName name="ProjectionsSwitch" localSheetId="8">#REF!</definedName>
    <definedName name="ProjectionsSwitch" localSheetId="33">#REF!</definedName>
    <definedName name="ProjectionsSwitch" localSheetId="20">#REF!</definedName>
    <definedName name="ProjectionsSwitch" localSheetId="3">#REF!</definedName>
    <definedName name="ProjectionsSwitch" localSheetId="23">#REF!</definedName>
    <definedName name="ProjectionsSwitch" localSheetId="11">#REF!</definedName>
    <definedName name="ProjectionsSwitch" localSheetId="18">#REF!</definedName>
    <definedName name="ProjectionsSwitch" localSheetId="6">#REF!</definedName>
    <definedName name="ProjectionsSwitch" localSheetId="26">#REF!</definedName>
    <definedName name="ProjectionsSwitch" localSheetId="27">#REF!</definedName>
    <definedName name="ProjectionsSwitch" localSheetId="14">#REF!</definedName>
    <definedName name="ProjectionsSwitch" localSheetId="24">#REF!</definedName>
    <definedName name="ProjectionsSwitch" localSheetId="12">#REF!</definedName>
    <definedName name="ProjectionsSwitch" localSheetId="25">#REF!</definedName>
    <definedName name="ProjectionsSwitch" localSheetId="13">#REF!</definedName>
    <definedName name="ProjectionsSwitch" localSheetId="4">#REF!</definedName>
    <definedName name="ProjectionsSwitch" localSheetId="29">#REF!</definedName>
    <definedName name="ProjectionsSwitch" localSheetId="16">#REF!</definedName>
    <definedName name="ProjectionsSwitch" localSheetId="28">#REF!</definedName>
    <definedName name="ProjectionsSwitch" localSheetId="15">#REF!</definedName>
    <definedName name="ProjectionsSwitch" localSheetId="22">#REF!</definedName>
    <definedName name="ProjectionsSwitch" localSheetId="10">#REF!</definedName>
    <definedName name="SanJuanSwitch" localSheetId="34">#REF!</definedName>
    <definedName name="SanJuanSwitch" localSheetId="21">#REF!</definedName>
    <definedName name="SanJuanSwitch" localSheetId="9">#REF!</definedName>
    <definedName name="SanJuanSwitch" localSheetId="17">#REF!</definedName>
    <definedName name="SanJuanSwitch" localSheetId="5">#REF!</definedName>
    <definedName name="SanJuanSwitch" localSheetId="19">#REF!</definedName>
    <definedName name="SanJuanSwitch" localSheetId="7">#REF!</definedName>
    <definedName name="SanJuanSwitch" localSheetId="8">#REF!</definedName>
    <definedName name="SanJuanSwitch" localSheetId="33">#REF!</definedName>
    <definedName name="SanJuanSwitch" localSheetId="20">#REF!</definedName>
    <definedName name="SanJuanSwitch" localSheetId="3">#REF!</definedName>
    <definedName name="SanJuanSwitch" localSheetId="23">#REF!</definedName>
    <definedName name="SanJuanSwitch" localSheetId="11">#REF!</definedName>
    <definedName name="SanJuanSwitch" localSheetId="18">#REF!</definedName>
    <definedName name="SanJuanSwitch" localSheetId="6">#REF!</definedName>
    <definedName name="SanJuanSwitch" localSheetId="26">#REF!</definedName>
    <definedName name="SanJuanSwitch" localSheetId="27">#REF!</definedName>
    <definedName name="SanJuanSwitch" localSheetId="14">#REF!</definedName>
    <definedName name="SanJuanSwitch" localSheetId="24">#REF!</definedName>
    <definedName name="SanJuanSwitch" localSheetId="12">#REF!</definedName>
    <definedName name="SanJuanSwitch" localSheetId="25">#REF!</definedName>
    <definedName name="SanJuanSwitch" localSheetId="13">#REF!</definedName>
    <definedName name="SanJuanSwitch" localSheetId="4">#REF!</definedName>
    <definedName name="SanJuanSwitch" localSheetId="29">#REF!</definedName>
    <definedName name="SanJuanSwitch" localSheetId="16">#REF!</definedName>
    <definedName name="SanJuanSwitch" localSheetId="28">#REF!</definedName>
    <definedName name="SanJuanSwitch" localSheetId="15">#REF!</definedName>
    <definedName name="SanJuanSwitch" localSheetId="22">#REF!</definedName>
    <definedName name="SanJuanSwitch" localSheetId="10">#REF!</definedName>
    <definedName name="ScenarioSwitch" localSheetId="34">#REF!</definedName>
    <definedName name="ScenarioSwitch" localSheetId="21">#REF!</definedName>
    <definedName name="ScenarioSwitch" localSheetId="9">#REF!</definedName>
    <definedName name="ScenarioSwitch" localSheetId="17">#REF!</definedName>
    <definedName name="ScenarioSwitch" localSheetId="5">#REF!</definedName>
    <definedName name="ScenarioSwitch" localSheetId="19">#REF!</definedName>
    <definedName name="ScenarioSwitch" localSheetId="7">#REF!</definedName>
    <definedName name="ScenarioSwitch" localSheetId="8">#REF!</definedName>
    <definedName name="ScenarioSwitch" localSheetId="33">#REF!</definedName>
    <definedName name="ScenarioSwitch" localSheetId="20">#REF!</definedName>
    <definedName name="ScenarioSwitch" localSheetId="3">#REF!</definedName>
    <definedName name="ScenarioSwitch" localSheetId="23">#REF!</definedName>
    <definedName name="ScenarioSwitch" localSheetId="11">#REF!</definedName>
    <definedName name="ScenarioSwitch" localSheetId="18">#REF!</definedName>
    <definedName name="ScenarioSwitch" localSheetId="6">#REF!</definedName>
    <definedName name="ScenarioSwitch" localSheetId="26">#REF!</definedName>
    <definedName name="ScenarioSwitch" localSheetId="27">#REF!</definedName>
    <definedName name="ScenarioSwitch" localSheetId="14">#REF!</definedName>
    <definedName name="ScenarioSwitch" localSheetId="24">#REF!</definedName>
    <definedName name="ScenarioSwitch" localSheetId="12">#REF!</definedName>
    <definedName name="ScenarioSwitch" localSheetId="25">#REF!</definedName>
    <definedName name="ScenarioSwitch" localSheetId="13">#REF!</definedName>
    <definedName name="ScenarioSwitch" localSheetId="4">#REF!</definedName>
    <definedName name="ScenarioSwitch" localSheetId="29">#REF!</definedName>
    <definedName name="ScenarioSwitch" localSheetId="16">#REF!</definedName>
    <definedName name="ScenarioSwitch" localSheetId="28">#REF!</definedName>
    <definedName name="ScenarioSwitch" localSheetId="15">#REF!</definedName>
    <definedName name="ScenarioSwitch" localSheetId="22">#REF!</definedName>
    <definedName name="ScenarioSwitch" localSheetId="10">#REF!</definedName>
    <definedName name="TortolaSwitch" localSheetId="34">#REF!</definedName>
    <definedName name="TortolaSwitch" localSheetId="21">#REF!</definedName>
    <definedName name="TortolaSwitch" localSheetId="9">#REF!</definedName>
    <definedName name="TortolaSwitch" localSheetId="17">#REF!</definedName>
    <definedName name="TortolaSwitch" localSheetId="5">#REF!</definedName>
    <definedName name="TortolaSwitch" localSheetId="19">#REF!</definedName>
    <definedName name="TortolaSwitch" localSheetId="7">#REF!</definedName>
    <definedName name="TortolaSwitch" localSheetId="8">#REF!</definedName>
    <definedName name="TortolaSwitch" localSheetId="33">#REF!</definedName>
    <definedName name="TortolaSwitch" localSheetId="20">#REF!</definedName>
    <definedName name="TortolaSwitch" localSheetId="3">#REF!</definedName>
    <definedName name="TortolaSwitch" localSheetId="23">#REF!</definedName>
    <definedName name="TortolaSwitch" localSheetId="11">#REF!</definedName>
    <definedName name="TortolaSwitch" localSheetId="18">#REF!</definedName>
    <definedName name="TortolaSwitch" localSheetId="6">#REF!</definedName>
    <definedName name="TortolaSwitch" localSheetId="26">#REF!</definedName>
    <definedName name="TortolaSwitch" localSheetId="27">#REF!</definedName>
    <definedName name="TortolaSwitch" localSheetId="14">#REF!</definedName>
    <definedName name="TortolaSwitch" localSheetId="24">#REF!</definedName>
    <definedName name="TortolaSwitch" localSheetId="12">#REF!</definedName>
    <definedName name="TortolaSwitch" localSheetId="25">#REF!</definedName>
    <definedName name="TortolaSwitch" localSheetId="13">#REF!</definedName>
    <definedName name="TortolaSwitch" localSheetId="4">#REF!</definedName>
    <definedName name="TortolaSwitch" localSheetId="29">#REF!</definedName>
    <definedName name="TortolaSwitch" localSheetId="16">#REF!</definedName>
    <definedName name="TortolaSwitch" localSheetId="28">#REF!</definedName>
    <definedName name="TortolaSwitch" localSheetId="15">#REF!</definedName>
    <definedName name="TortolaSwitch" localSheetId="22">#REF!</definedName>
    <definedName name="TortolaSwitch" localSheetId="10">#REF!</definedName>
    <definedName name="ValenciaSwitch" localSheetId="34">#REF!</definedName>
    <definedName name="ValenciaSwitch" localSheetId="21">#REF!</definedName>
    <definedName name="ValenciaSwitch" localSheetId="9">#REF!</definedName>
    <definedName name="ValenciaSwitch" localSheetId="17">#REF!</definedName>
    <definedName name="ValenciaSwitch" localSheetId="5">#REF!</definedName>
    <definedName name="ValenciaSwitch" localSheetId="19">#REF!</definedName>
    <definedName name="ValenciaSwitch" localSheetId="7">#REF!</definedName>
    <definedName name="ValenciaSwitch" localSheetId="8">#REF!</definedName>
    <definedName name="ValenciaSwitch" localSheetId="33">#REF!</definedName>
    <definedName name="ValenciaSwitch" localSheetId="20">#REF!</definedName>
    <definedName name="ValenciaSwitch" localSheetId="3">#REF!</definedName>
    <definedName name="ValenciaSwitch" localSheetId="23">#REF!</definedName>
    <definedName name="ValenciaSwitch" localSheetId="11">#REF!</definedName>
    <definedName name="ValenciaSwitch" localSheetId="18">#REF!</definedName>
    <definedName name="ValenciaSwitch" localSheetId="6">#REF!</definedName>
    <definedName name="ValenciaSwitch" localSheetId="26">#REF!</definedName>
    <definedName name="ValenciaSwitch" localSheetId="27">#REF!</definedName>
    <definedName name="ValenciaSwitch" localSheetId="14">#REF!</definedName>
    <definedName name="ValenciaSwitch" localSheetId="24">#REF!</definedName>
    <definedName name="ValenciaSwitch" localSheetId="12">#REF!</definedName>
    <definedName name="ValenciaSwitch" localSheetId="25">#REF!</definedName>
    <definedName name="ValenciaSwitch" localSheetId="13">#REF!</definedName>
    <definedName name="ValenciaSwitch" localSheetId="4">#REF!</definedName>
    <definedName name="ValenciaSwitch" localSheetId="29">#REF!</definedName>
    <definedName name="ValenciaSwitch" localSheetId="16">#REF!</definedName>
    <definedName name="ValenciaSwitch" localSheetId="28">#REF!</definedName>
    <definedName name="ValenciaSwitch" localSheetId="15">#REF!</definedName>
    <definedName name="ValenciaSwitch" localSheetId="22">#REF!</definedName>
    <definedName name="ValenciaSwitch" localSheetId="10">#REF!</definedName>
    <definedName name="_xlnm.Print_Area" localSheetId="1">Notlar!$A$1:$CA$35</definedName>
    <definedName name="_xlnm.Print_Area" localSheetId="2">'Yasal Uyarı'!$A$1:$CA$35</definedName>
    <definedName name="z" localSheetId="34">#REF!</definedName>
    <definedName name="z" localSheetId="21">#REF!</definedName>
    <definedName name="z" localSheetId="9">#REF!</definedName>
    <definedName name="z" localSheetId="30">#REF!</definedName>
    <definedName name="z" localSheetId="17">#REF!</definedName>
    <definedName name="z" localSheetId="5">#REF!</definedName>
    <definedName name="z" localSheetId="32">#REF!</definedName>
    <definedName name="z" localSheetId="19">#REF!</definedName>
    <definedName name="z" localSheetId="7">#REF!</definedName>
    <definedName name="z" localSheetId="8">#REF!</definedName>
    <definedName name="z" localSheetId="33">#REF!</definedName>
    <definedName name="z" localSheetId="20">#REF!</definedName>
    <definedName name="z" localSheetId="3">#REF!</definedName>
    <definedName name="z" localSheetId="23">#REF!</definedName>
    <definedName name="z" localSheetId="11">#REF!</definedName>
    <definedName name="z" localSheetId="31">#REF!</definedName>
    <definedName name="z" localSheetId="18">#REF!</definedName>
    <definedName name="z" localSheetId="6">#REF!</definedName>
    <definedName name="z" localSheetId="26">#REF!</definedName>
    <definedName name="z" localSheetId="27">#REF!</definedName>
    <definedName name="z" localSheetId="14">#REF!</definedName>
    <definedName name="z" localSheetId="24">#REF!</definedName>
    <definedName name="z" localSheetId="12">#REF!</definedName>
    <definedName name="z" localSheetId="25">#REF!</definedName>
    <definedName name="z" localSheetId="13">#REF!</definedName>
    <definedName name="z" localSheetId="1">#REF!</definedName>
    <definedName name="z" localSheetId="4">#REF!</definedName>
    <definedName name="z" localSheetId="29">#REF!</definedName>
    <definedName name="z" localSheetId="16">#REF!</definedName>
    <definedName name="z" localSheetId="28">#REF!</definedName>
    <definedName name="z" localSheetId="15">#REF!</definedName>
    <definedName name="z" localSheetId="22">#REF!</definedName>
    <definedName name="z" localSheetId="10">#REF!</definedName>
    <definedName name="z" localSheetId="2">#REF!</definedName>
    <definedName name="Z_5F6D01E3_9E6F_4D7F_980F_63899AF95899_.wvu.Cols" localSheetId="34" hidden="1">'Ağustos-22 '!$X:$XFD</definedName>
    <definedName name="Z_5F6D01E3_9E6F_4D7F_980F_63899AF95899_.wvu.Cols" localSheetId="30" hidden="1">'Aralık-22'!$X:$XFD</definedName>
    <definedName name="Z_5F6D01E3_9E6F_4D7F_980F_63899AF95899_.wvu.Cols" localSheetId="32" hidden="1">'Ekim-22'!$X:$XFD</definedName>
    <definedName name="Z_5F6D01E3_9E6F_4D7F_980F_63899AF95899_.wvu.Cols" localSheetId="33" hidden="1">'Eylül-22'!$X:$XFD</definedName>
    <definedName name="Z_5F6D01E3_9E6F_4D7F_980F_63899AF95899_.wvu.Cols" localSheetId="3" hidden="1">'Gemi Doluluk Oranları'!$AP:$XFD</definedName>
    <definedName name="Z_5F6D01E3_9E6F_4D7F_980F_63899AF95899_.wvu.Cols" localSheetId="31" hidden="1">'Kasım-22'!$X:$XFD</definedName>
    <definedName name="Z_5F6D01E3_9E6F_4D7F_980F_63899AF95899_.wvu.Cols" localSheetId="29"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8" i="65" l="1"/>
  <c r="AI28" i="65"/>
  <c r="AH28" i="65"/>
  <c r="AG28" i="65"/>
  <c r="AF28" i="65"/>
  <c r="AE28" i="65"/>
  <c r="N28" i="65"/>
  <c r="M28" i="65"/>
  <c r="L28" i="65"/>
  <c r="K28" i="65"/>
  <c r="J28" i="65"/>
  <c r="P28" i="65" s="1"/>
  <c r="I28" i="65"/>
  <c r="O28" i="65" s="1"/>
  <c r="H28" i="65"/>
  <c r="G28" i="65"/>
  <c r="F28" i="65"/>
  <c r="E28" i="65"/>
  <c r="Q28" i="65" s="1"/>
  <c r="AJ27" i="65"/>
  <c r="AI27" i="65"/>
  <c r="AH27" i="65"/>
  <c r="AG27" i="65"/>
  <c r="AF27" i="65"/>
  <c r="AE27" i="65"/>
  <c r="U27" i="65"/>
  <c r="K27" i="65"/>
  <c r="J27" i="65"/>
  <c r="I27" i="65"/>
  <c r="H27" i="65"/>
  <c r="G27" i="65"/>
  <c r="F27" i="65"/>
  <c r="E27" i="65"/>
  <c r="Q27" i="65" s="1"/>
  <c r="X26" i="65"/>
  <c r="W26" i="65"/>
  <c r="AC26" i="65" s="1"/>
  <c r="V26" i="65"/>
  <c r="AB26" i="65" s="1"/>
  <c r="U26" i="65"/>
  <c r="AA26" i="65" s="1"/>
  <c r="T26" i="65"/>
  <c r="Z26" i="65" s="1"/>
  <c r="S26" i="65"/>
  <c r="Y26" i="65" s="1"/>
  <c r="R26" i="65"/>
  <c r="AD26" i="65" s="1"/>
  <c r="Q26" i="65"/>
  <c r="P26" i="65"/>
  <c r="O26" i="65"/>
  <c r="N26" i="65"/>
  <c r="M26" i="65"/>
  <c r="L26" i="65"/>
  <c r="X25" i="65"/>
  <c r="W25" i="65"/>
  <c r="V25" i="65"/>
  <c r="U25" i="65"/>
  <c r="T25" i="65"/>
  <c r="S25" i="65"/>
  <c r="R25" i="65"/>
  <c r="AC25" i="65" s="1"/>
  <c r="Q25" i="65"/>
  <c r="P25" i="65"/>
  <c r="O25" i="65"/>
  <c r="N25" i="65"/>
  <c r="M25" i="65"/>
  <c r="L25" i="65"/>
  <c r="Z23" i="65"/>
  <c r="Y23" i="65"/>
  <c r="X23" i="65"/>
  <c r="W23" i="65"/>
  <c r="AC23" i="65" s="1"/>
  <c r="V23" i="65"/>
  <c r="V28" i="65" s="1"/>
  <c r="U23" i="65"/>
  <c r="AA23" i="65" s="1"/>
  <c r="T23" i="65"/>
  <c r="S23" i="65"/>
  <c r="R23" i="65"/>
  <c r="AD23" i="65" s="1"/>
  <c r="Q23" i="65"/>
  <c r="P23" i="65"/>
  <c r="O23" i="65"/>
  <c r="N23" i="65"/>
  <c r="M23" i="65"/>
  <c r="L23" i="65"/>
  <c r="AC22" i="65"/>
  <c r="AB22" i="65"/>
  <c r="X22" i="65"/>
  <c r="W22" i="65"/>
  <c r="V22" i="65"/>
  <c r="U22" i="65"/>
  <c r="T22" i="65"/>
  <c r="S22" i="65"/>
  <c r="R22" i="65"/>
  <c r="AD22" i="65" s="1"/>
  <c r="Q22" i="65"/>
  <c r="P22" i="65"/>
  <c r="O22" i="65"/>
  <c r="N22" i="65"/>
  <c r="M22" i="65"/>
  <c r="L22" i="65"/>
  <c r="AB20" i="65"/>
  <c r="AA20" i="65"/>
  <c r="Z20" i="65"/>
  <c r="Y20" i="65"/>
  <c r="X20" i="65"/>
  <c r="X28" i="65" s="1"/>
  <c r="W20" i="65"/>
  <c r="W28" i="65" s="1"/>
  <c r="V20" i="65"/>
  <c r="U20" i="65"/>
  <c r="T20" i="65"/>
  <c r="S20" i="65"/>
  <c r="R20" i="65"/>
  <c r="AD20" i="65" s="1"/>
  <c r="Q20" i="65"/>
  <c r="P20" i="65"/>
  <c r="O20" i="65"/>
  <c r="N20" i="65"/>
  <c r="M20" i="65"/>
  <c r="L20" i="65"/>
  <c r="X19" i="65"/>
  <c r="W19" i="65"/>
  <c r="V19" i="65"/>
  <c r="U19" i="65"/>
  <c r="T19" i="65"/>
  <c r="S19" i="65"/>
  <c r="S27" i="65" s="1"/>
  <c r="R19" i="65"/>
  <c r="R27" i="65" s="1"/>
  <c r="Q19" i="65"/>
  <c r="P19" i="65"/>
  <c r="O19" i="65"/>
  <c r="N19" i="65"/>
  <c r="M19" i="65"/>
  <c r="L19" i="65"/>
  <c r="AC17" i="65"/>
  <c r="Z17" i="65"/>
  <c r="Y17" i="65"/>
  <c r="X17" i="65"/>
  <c r="W17" i="65"/>
  <c r="V17" i="65"/>
  <c r="U17" i="65"/>
  <c r="T17" i="65"/>
  <c r="S17" i="65"/>
  <c r="R17" i="65"/>
  <c r="AB17" i="65" s="1"/>
  <c r="Q17" i="65"/>
  <c r="P17" i="65"/>
  <c r="O17" i="65"/>
  <c r="N17" i="65"/>
  <c r="M17" i="65"/>
  <c r="L17" i="65"/>
  <c r="Y16" i="65"/>
  <c r="X16" i="65"/>
  <c r="W16" i="65"/>
  <c r="AC16" i="65" s="1"/>
  <c r="V16" i="65"/>
  <c r="AB16" i="65" s="1"/>
  <c r="U16" i="65"/>
  <c r="AA16" i="65" s="1"/>
  <c r="T16" i="65"/>
  <c r="T27" i="65" s="1"/>
  <c r="S16" i="65"/>
  <c r="R16" i="65"/>
  <c r="AD16" i="65" s="1"/>
  <c r="Q16" i="65"/>
  <c r="P16" i="65"/>
  <c r="O16" i="65"/>
  <c r="N16" i="65"/>
  <c r="M16" i="65"/>
  <c r="L16" i="65"/>
  <c r="AB14" i="65"/>
  <c r="AA14" i="65"/>
  <c r="X14" i="65"/>
  <c r="W14" i="65"/>
  <c r="V14" i="65"/>
  <c r="U14" i="65"/>
  <c r="U28" i="65" s="1"/>
  <c r="T14" i="65"/>
  <c r="T28" i="65" s="1"/>
  <c r="S14" i="65"/>
  <c r="S28" i="65" s="1"/>
  <c r="R14" i="65"/>
  <c r="AD14" i="65" s="1"/>
  <c r="Q14" i="65"/>
  <c r="P14" i="65"/>
  <c r="O14" i="65"/>
  <c r="N14" i="65"/>
  <c r="M14" i="65"/>
  <c r="L14" i="65"/>
  <c r="AA13" i="65"/>
  <c r="Z13" i="65"/>
  <c r="Y13" i="65"/>
  <c r="X13" i="65"/>
  <c r="X27" i="65" s="1"/>
  <c r="W13" i="65"/>
  <c r="AC13" i="65" s="1"/>
  <c r="V13" i="65"/>
  <c r="AB13" i="65" s="1"/>
  <c r="U13" i="65"/>
  <c r="T13" i="65"/>
  <c r="S13" i="65"/>
  <c r="R13" i="65"/>
  <c r="AD13" i="65" s="1"/>
  <c r="Q13" i="65"/>
  <c r="P13" i="65"/>
  <c r="O13" i="65"/>
  <c r="N13" i="65"/>
  <c r="M13" i="65"/>
  <c r="L13" i="65"/>
  <c r="R9" i="65"/>
  <c r="AD27" i="65" l="1"/>
  <c r="AC27" i="65"/>
  <c r="AA27" i="65"/>
  <c r="Z27" i="65"/>
  <c r="Y27" i="65"/>
  <c r="AD17" i="65"/>
  <c r="V27" i="65"/>
  <c r="AB27" i="65" s="1"/>
  <c r="Z16" i="65"/>
  <c r="AC20" i="65"/>
  <c r="W27" i="65"/>
  <c r="Y19" i="65"/>
  <c r="AB23" i="65"/>
  <c r="L27" i="65"/>
  <c r="Z19" i="65"/>
  <c r="M27" i="65"/>
  <c r="AA19" i="65"/>
  <c r="Y22" i="65"/>
  <c r="N27" i="65"/>
  <c r="R28" i="65"/>
  <c r="Y14" i="65"/>
  <c r="AB19" i="65"/>
  <c r="Z22" i="65"/>
  <c r="O27" i="65"/>
  <c r="Z14" i="65"/>
  <c r="AC19" i="65"/>
  <c r="AA22" i="65"/>
  <c r="Y25" i="65"/>
  <c r="P27" i="65"/>
  <c r="AD19" i="65"/>
  <c r="Z25" i="65"/>
  <c r="AA25" i="65"/>
  <c r="AD25" i="65"/>
  <c r="AC14" i="65"/>
  <c r="AA17" i="65"/>
  <c r="AB25" i="65"/>
  <c r="F9" i="64"/>
  <c r="AF28" i="63"/>
  <c r="AE28" i="63"/>
  <c r="AD28" i="63"/>
  <c r="AC28" i="63"/>
  <c r="AB28" i="63"/>
  <c r="K28" i="63"/>
  <c r="J28" i="63"/>
  <c r="O28" i="63" s="1"/>
  <c r="I28" i="63"/>
  <c r="H28" i="63"/>
  <c r="G28" i="63"/>
  <c r="F28" i="63"/>
  <c r="P28" i="63" s="1"/>
  <c r="AF27" i="63"/>
  <c r="AE27" i="63"/>
  <c r="AD27" i="63"/>
  <c r="AC27" i="63"/>
  <c r="AB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Y28" i="65" l="1"/>
  <c r="AD28" i="65"/>
  <c r="AC28" i="65"/>
  <c r="AB28" i="65"/>
  <c r="AA28" i="65"/>
  <c r="Z28" i="65"/>
  <c r="M27" i="63"/>
  <c r="O27" i="63"/>
  <c r="L28" i="63"/>
  <c r="P27" i="63"/>
  <c r="M28" i="63"/>
  <c r="N28" i="63"/>
  <c r="N27" i="63"/>
  <c r="L27" i="63"/>
  <c r="AF28" i="60"/>
  <c r="AE28" i="60"/>
  <c r="AD28" i="60"/>
  <c r="AC28" i="60"/>
  <c r="AB28" i="60"/>
  <c r="K28" i="60"/>
  <c r="J28" i="60"/>
  <c r="I28" i="60"/>
  <c r="H28" i="60"/>
  <c r="G28" i="60"/>
  <c r="F28" i="60"/>
  <c r="O28" i="60" s="1"/>
  <c r="AF27" i="60"/>
  <c r="AE27" i="60"/>
  <c r="AD27" i="60"/>
  <c r="AC27" i="60"/>
  <c r="AB27" i="60"/>
  <c r="K27" i="60"/>
  <c r="J27" i="60"/>
  <c r="I27" i="60"/>
  <c r="H27" i="60"/>
  <c r="G27" i="60"/>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M27" i="60" l="1"/>
  <c r="O27" i="60"/>
  <c r="P27" i="60"/>
  <c r="L28" i="60"/>
  <c r="M28" i="60"/>
  <c r="L27" i="60"/>
  <c r="W13" i="60"/>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K28" i="58"/>
  <c r="J28" i="58"/>
  <c r="I28" i="58"/>
  <c r="H28" i="58"/>
  <c r="G28" i="58"/>
  <c r="F28" i="58"/>
  <c r="L28" i="58" s="1"/>
  <c r="AF27" i="58"/>
  <c r="AE27" i="58"/>
  <c r="AD27" i="58"/>
  <c r="AC27" i="58"/>
  <c r="AB27" i="58"/>
  <c r="K27" i="58"/>
  <c r="J27" i="58"/>
  <c r="I27" i="58"/>
  <c r="H27" i="58"/>
  <c r="G27" i="58"/>
  <c r="F27" i="58"/>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P27" i="58" l="1"/>
  <c r="P28" i="58"/>
  <c r="T28" i="58"/>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AF27" i="57"/>
  <c r="AE27" i="57"/>
  <c r="AD27" i="57"/>
  <c r="AC27" i="57"/>
  <c r="AB27" i="57"/>
  <c r="K27" i="57"/>
  <c r="J27" i="57"/>
  <c r="I27" i="57"/>
  <c r="H27" i="57"/>
  <c r="G27" i="57"/>
  <c r="F27" i="57"/>
  <c r="L27" i="57" s="1"/>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P28" i="57" l="1"/>
  <c r="P27" i="57"/>
  <c r="W28" i="58"/>
  <c r="AA28" i="58"/>
  <c r="X28" i="58"/>
  <c r="Z28" i="58"/>
  <c r="Y28" i="58"/>
  <c r="Z27" i="58"/>
  <c r="Y27" i="58"/>
  <c r="X27" i="58"/>
  <c r="W27" i="58"/>
  <c r="AA27" i="58"/>
  <c r="W19" i="57"/>
  <c r="Q28" i="57"/>
  <c r="Z28" i="57" s="1"/>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AA13" i="57"/>
  <c r="AA14" i="57"/>
  <c r="R28" i="57"/>
  <c r="N27" i="57"/>
  <c r="S28" i="57"/>
  <c r="L28" i="57"/>
  <c r="W13" i="57"/>
  <c r="N28" i="57"/>
  <c r="O28" i="57"/>
  <c r="X13" i="57"/>
  <c r="AF28" i="56"/>
  <c r="AE28" i="56"/>
  <c r="AD28" i="56"/>
  <c r="AC28" i="56"/>
  <c r="AB28" i="56"/>
  <c r="S28" i="56"/>
  <c r="J28" i="56"/>
  <c r="I28" i="56"/>
  <c r="H28" i="56"/>
  <c r="F28" i="56"/>
  <c r="N28" i="56" s="1"/>
  <c r="AF27" i="56"/>
  <c r="AE27" i="56"/>
  <c r="AD27" i="56"/>
  <c r="AC27" i="56"/>
  <c r="AB27" i="56"/>
  <c r="K27" i="56"/>
  <c r="J27" i="56"/>
  <c r="I27" i="56"/>
  <c r="H27" i="56"/>
  <c r="G27" i="56"/>
  <c r="F27" i="56"/>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O20" i="56"/>
  <c r="N20" i="56"/>
  <c r="M20" i="56"/>
  <c r="K20" i="56"/>
  <c r="K28" i="56" s="1"/>
  <c r="P28" i="56" s="1"/>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AA28" i="57" l="1"/>
  <c r="X28" i="57"/>
  <c r="P20" i="56"/>
  <c r="Y28" i="57"/>
  <c r="L27" i="56"/>
  <c r="W28" i="57"/>
  <c r="W27" i="57"/>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K27" i="54"/>
  <c r="J27" i="54"/>
  <c r="I27" i="54"/>
  <c r="H27" i="54"/>
  <c r="G27" i="54"/>
  <c r="F27" i="54"/>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L27" i="54" l="1"/>
  <c r="M27" i="54"/>
  <c r="U28" i="54"/>
  <c r="X22" i="54"/>
  <c r="T28" i="54"/>
  <c r="Z20" i="54"/>
  <c r="Z23" i="54"/>
  <c r="U27" i="54"/>
  <c r="R28" i="54"/>
  <c r="W22" i="54"/>
  <c r="V28" i="54"/>
  <c r="S27" i="54"/>
  <c r="W19" i="54"/>
  <c r="X25" i="54"/>
  <c r="T27" i="54"/>
  <c r="X20" i="54"/>
  <c r="Z19" i="54"/>
  <c r="X23" i="54"/>
  <c r="Z26" i="54"/>
  <c r="P28" i="54"/>
  <c r="Q28" i="54"/>
  <c r="W28" i="54" s="1"/>
  <c r="W13" i="54"/>
  <c r="X19" i="54"/>
  <c r="Z22" i="54"/>
  <c r="W25" i="54"/>
  <c r="Q27" i="54"/>
  <c r="AA27" i="54" s="1"/>
  <c r="AA13" i="54"/>
  <c r="X14" i="54"/>
  <c r="Z17" i="54"/>
  <c r="W20" i="54"/>
  <c r="AA25" i="54"/>
  <c r="O27" i="54"/>
  <c r="L28" i="54"/>
  <c r="P27" i="54"/>
  <c r="M28" i="54"/>
  <c r="S28" i="54"/>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AF27" i="53"/>
  <c r="AE27" i="53"/>
  <c r="AD27" i="53"/>
  <c r="AC27" i="53"/>
  <c r="AB27" i="53"/>
  <c r="K27" i="53"/>
  <c r="J27" i="53"/>
  <c r="I27" i="53"/>
  <c r="H27" i="53"/>
  <c r="G27" i="53"/>
  <c r="F27" i="53"/>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AA28" i="52" l="1"/>
  <c r="N27" i="53"/>
  <c r="Y28" i="54"/>
  <c r="X28" i="54"/>
  <c r="Z28" i="54"/>
  <c r="P28" i="53"/>
  <c r="AA28" i="54"/>
  <c r="X27" i="54"/>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K27" i="48"/>
  <c r="J27" i="48"/>
  <c r="I27" i="48"/>
  <c r="H27" i="48"/>
  <c r="G27" i="48"/>
  <c r="F27" i="48"/>
  <c r="V26" i="48"/>
  <c r="U26" i="48"/>
  <c r="T26" i="48"/>
  <c r="S26" i="48"/>
  <c r="R26" i="48"/>
  <c r="W26" i="48" s="1"/>
  <c r="Q26" i="48"/>
  <c r="P26" i="48"/>
  <c r="O26" i="48"/>
  <c r="N26" i="48"/>
  <c r="M26" i="48"/>
  <c r="L26" i="48"/>
  <c r="V25" i="48"/>
  <c r="U25" i="48"/>
  <c r="T25" i="48"/>
  <c r="S25" i="48"/>
  <c r="R25" i="48"/>
  <c r="Q25" i="48"/>
  <c r="P25" i="48"/>
  <c r="O25" i="48"/>
  <c r="N25" i="48"/>
  <c r="M25" i="48"/>
  <c r="L25" i="48"/>
  <c r="V23" i="48"/>
  <c r="U23" i="48"/>
  <c r="T23" i="48"/>
  <c r="S23" i="48"/>
  <c r="R23" i="48"/>
  <c r="Q23" i="48"/>
  <c r="W23" i="48" s="1"/>
  <c r="P23" i="48"/>
  <c r="O23" i="48"/>
  <c r="N23" i="48"/>
  <c r="M23" i="48"/>
  <c r="L23" i="48"/>
  <c r="V22" i="48"/>
  <c r="U22" i="48"/>
  <c r="T22" i="48"/>
  <c r="S22" i="48"/>
  <c r="R22" i="48"/>
  <c r="Q22" i="48"/>
  <c r="P22" i="48"/>
  <c r="O22" i="48"/>
  <c r="N22" i="48"/>
  <c r="M22" i="48"/>
  <c r="L22" i="48"/>
  <c r="V20" i="48"/>
  <c r="U20" i="48"/>
  <c r="T20" i="48"/>
  <c r="S20" i="48"/>
  <c r="R20" i="48"/>
  <c r="Q20" i="48"/>
  <c r="P20" i="48"/>
  <c r="O20" i="48"/>
  <c r="N20" i="48"/>
  <c r="M20" i="48"/>
  <c r="L20" i="48"/>
  <c r="V19" i="48"/>
  <c r="U19" i="48"/>
  <c r="T19" i="48"/>
  <c r="S19" i="48"/>
  <c r="R19" i="48"/>
  <c r="Q19" i="48"/>
  <c r="W19" i="48" s="1"/>
  <c r="P19" i="48"/>
  <c r="O19" i="48"/>
  <c r="N19" i="48"/>
  <c r="M19" i="48"/>
  <c r="L19" i="48"/>
  <c r="V17" i="48"/>
  <c r="AA17" i="48" s="1"/>
  <c r="U17" i="48"/>
  <c r="T17" i="48"/>
  <c r="S17" i="48"/>
  <c r="R17" i="48"/>
  <c r="Q17" i="48"/>
  <c r="W17" i="48" s="1"/>
  <c r="P17" i="48"/>
  <c r="O17" i="48"/>
  <c r="N17" i="48"/>
  <c r="M17" i="48"/>
  <c r="L17" i="48"/>
  <c r="V16" i="48"/>
  <c r="U16" i="48"/>
  <c r="T16" i="48"/>
  <c r="S16" i="48"/>
  <c r="R16" i="48"/>
  <c r="Q16" i="48"/>
  <c r="P16" i="48"/>
  <c r="O16" i="48"/>
  <c r="N16" i="48"/>
  <c r="M16" i="48"/>
  <c r="L16" i="48"/>
  <c r="V14" i="48"/>
  <c r="U14" i="48"/>
  <c r="T14" i="48"/>
  <c r="T28" i="48" s="1"/>
  <c r="S14" i="48"/>
  <c r="R14" i="48"/>
  <c r="Q14" i="48"/>
  <c r="W14" i="48" s="1"/>
  <c r="P14" i="48"/>
  <c r="O14" i="48"/>
  <c r="N14" i="48"/>
  <c r="M14" i="48"/>
  <c r="L14" i="48"/>
  <c r="V13" i="48"/>
  <c r="U13" i="48"/>
  <c r="T13" i="48"/>
  <c r="S13" i="48"/>
  <c r="R13" i="48"/>
  <c r="Q13" i="48"/>
  <c r="P13" i="48"/>
  <c r="O13" i="48"/>
  <c r="N13" i="48"/>
  <c r="M13" i="48"/>
  <c r="L13" i="48"/>
  <c r="Q9" i="48"/>
  <c r="AA23" i="48" l="1"/>
  <c r="W16" i="48"/>
  <c r="Z16" i="48"/>
  <c r="Z13" i="48"/>
  <c r="R28" i="48"/>
  <c r="U27" i="48"/>
  <c r="AA26" i="48"/>
  <c r="U28" i="48"/>
  <c r="AA22" i="48"/>
  <c r="V27" i="48"/>
  <c r="Z23" i="48"/>
  <c r="X25" i="48"/>
  <c r="L27" i="48"/>
  <c r="R27" i="48"/>
  <c r="X19" i="48"/>
  <c r="V28" i="48"/>
  <c r="S27" i="48"/>
  <c r="X22" i="48"/>
  <c r="AA14" i="48"/>
  <c r="Z20" i="48"/>
  <c r="AA19" i="48"/>
  <c r="AA16" i="48"/>
  <c r="X17" i="48"/>
  <c r="Z25" i="48"/>
  <c r="M27" i="48"/>
  <c r="X16" i="48"/>
  <c r="Z19" i="48"/>
  <c r="W22" i="48"/>
  <c r="Q27" i="48"/>
  <c r="P28" i="48"/>
  <c r="X23" i="48"/>
  <c r="Z26" i="48"/>
  <c r="T27" i="48"/>
  <c r="Y27" i="48" s="1"/>
  <c r="X20" i="48"/>
  <c r="Q28" i="48"/>
  <c r="W13" i="48"/>
  <c r="Z22" i="48"/>
  <c r="W25" i="48"/>
  <c r="AA13" i="48"/>
  <c r="X14" i="48"/>
  <c r="Z17" i="48"/>
  <c r="W20" i="48"/>
  <c r="AA25" i="48"/>
  <c r="AA20" i="48"/>
  <c r="N27" i="48"/>
  <c r="O27" i="48"/>
  <c r="W27" i="48"/>
  <c r="L28" i="48"/>
  <c r="S28" i="48"/>
  <c r="P27" i="48"/>
  <c r="M28" i="48"/>
  <c r="N28" i="48"/>
  <c r="X13" i="48"/>
  <c r="X26" i="48"/>
  <c r="Z27" i="48"/>
  <c r="O28" i="48"/>
  <c r="Y13" i="48"/>
  <c r="Y14" i="48"/>
  <c r="Y16" i="48"/>
  <c r="Y17" i="48"/>
  <c r="Y19" i="48"/>
  <c r="Y20" i="48"/>
  <c r="Y22" i="48"/>
  <c r="Y23" i="48"/>
  <c r="Y25" i="48"/>
  <c r="Y26" i="48"/>
  <c r="Z14" i="48"/>
  <c r="Z28" i="48" l="1"/>
  <c r="AA27" i="48"/>
  <c r="X27" i="48"/>
  <c r="W28" i="48"/>
  <c r="AA28" i="48"/>
  <c r="Y28" i="48"/>
  <c r="X28" i="48"/>
  <c r="AA28" i="46"/>
  <c r="Z28" i="46"/>
  <c r="Y28" i="46"/>
  <c r="X28" i="46"/>
  <c r="J28" i="46"/>
  <c r="I28" i="46"/>
  <c r="H28" i="46"/>
  <c r="G28" i="46"/>
  <c r="F28" i="46"/>
  <c r="M28" i="46" s="1"/>
  <c r="AA27" i="46"/>
  <c r="Z27" i="46"/>
  <c r="Y27" i="46"/>
  <c r="X27" i="46"/>
  <c r="J27" i="46"/>
  <c r="I27" i="46"/>
  <c r="H27" i="46"/>
  <c r="G27" i="46"/>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K27" i="46" l="1"/>
  <c r="L27" i="46"/>
  <c r="M27" i="46"/>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J27" i="45"/>
  <c r="I27" i="45"/>
  <c r="H27" i="45"/>
  <c r="G27" i="45"/>
  <c r="F27" i="45"/>
  <c r="K27" i="45" s="1"/>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L27" i="45" l="1"/>
  <c r="W27" i="46"/>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L27" i="44" l="1"/>
  <c r="U28" i="45"/>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AA27" i="42"/>
  <c r="Z27" i="42"/>
  <c r="Y27" i="42"/>
  <c r="X27" i="42"/>
  <c r="J27" i="42"/>
  <c r="I27" i="42"/>
  <c r="H27" i="42"/>
  <c r="G27" i="42"/>
  <c r="F27" i="42"/>
  <c r="L27" i="42" s="1"/>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M27" i="42" l="1"/>
  <c r="K27" i="42"/>
  <c r="M28" i="42"/>
  <c r="U28" i="44"/>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J31" i="33"/>
  <c r="I31" i="33"/>
  <c r="M31" i="33" s="1"/>
  <c r="H31" i="33"/>
  <c r="L31" i="33" s="1"/>
  <c r="G31" i="33"/>
  <c r="F31" i="33"/>
  <c r="Z30" i="33"/>
  <c r="Y30" i="33"/>
  <c r="X30" i="33"/>
  <c r="U30" i="33"/>
  <c r="T30" i="33"/>
  <c r="S30" i="33"/>
  <c r="R30" i="33"/>
  <c r="V30" i="33" s="1"/>
  <c r="Q30" i="33"/>
  <c r="P30" i="33"/>
  <c r="O30" i="33"/>
  <c r="J30" i="33"/>
  <c r="I30" i="33"/>
  <c r="H30" i="33"/>
  <c r="G30" i="33"/>
  <c r="F30" i="33"/>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30" i="33" l="1"/>
  <c r="W30" i="33"/>
  <c r="W31" i="33"/>
  <c r="N30" i="33"/>
  <c r="K31" i="33"/>
  <c r="U28" i="42"/>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O26" i="29"/>
  <c r="F28" i="30"/>
  <c r="J28" i="30" s="1"/>
  <c r="L28" i="30"/>
  <c r="N28" i="29"/>
  <c r="O28" i="29"/>
  <c r="V28" i="30"/>
  <c r="V30" i="30" s="1"/>
  <c r="F29" i="30"/>
  <c r="J29" i="30" s="1"/>
  <c r="N29" i="29"/>
  <c r="O29" i="29"/>
  <c r="P29" i="29"/>
  <c r="U29" i="30"/>
  <c r="U31" i="30" s="1"/>
  <c r="V29" i="30"/>
  <c r="V31" i="30" s="1"/>
  <c r="F30" i="30"/>
  <c r="G30" i="30"/>
  <c r="H30" i="30"/>
  <c r="I30" i="30"/>
  <c r="T30" i="30"/>
  <c r="U30" i="30"/>
  <c r="G31" i="30"/>
  <c r="H31" i="30"/>
  <c r="I31" i="30"/>
  <c r="T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F29" i="28"/>
  <c r="K29" i="28" s="1"/>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F31" i="30"/>
  <c r="J31" i="30" s="1"/>
  <c r="J20" i="29"/>
  <c r="K28" i="30"/>
  <c r="L20" i="29"/>
  <c r="O30" i="30"/>
  <c r="N30" i="30"/>
  <c r="N31" i="30"/>
  <c r="M22" i="29"/>
  <c r="Q22" i="29" s="1"/>
  <c r="S22" i="30"/>
  <c r="Q25" i="30"/>
  <c r="J29" i="29"/>
  <c r="Q28" i="30"/>
  <c r="Q26" i="30"/>
  <c r="M23" i="29"/>
  <c r="M25" i="29"/>
  <c r="Q25" i="29" s="1"/>
  <c r="O31" i="30"/>
  <c r="S13" i="29"/>
  <c r="N14" i="29"/>
  <c r="Q14" i="29" s="1"/>
  <c r="R26" i="29"/>
  <c r="J30" i="30"/>
  <c r="S28" i="30"/>
  <c r="Q22" i="30"/>
  <c r="L20" i="30"/>
  <c r="Q14" i="30"/>
  <c r="R13" i="30"/>
  <c r="R19" i="30"/>
  <c r="P14" i="29"/>
  <c r="S14" i="29" s="1"/>
  <c r="M20" i="29"/>
  <c r="R20" i="29" s="1"/>
  <c r="M28" i="29"/>
  <c r="S28" i="29" s="1"/>
  <c r="R28" i="30"/>
  <c r="S23" i="30"/>
  <c r="J20" i="30"/>
  <c r="M19" i="29"/>
  <c r="Q19" i="29" s="1"/>
  <c r="P22" i="29"/>
  <c r="P30" i="29" s="1"/>
  <c r="P30" i="30"/>
  <c r="R23" i="30"/>
  <c r="R25" i="30"/>
  <c r="Q19" i="30"/>
  <c r="Q17" i="29"/>
  <c r="L31" i="30"/>
  <c r="M30" i="30"/>
  <c r="S16" i="30"/>
  <c r="K31" i="30"/>
  <c r="L30" i="30"/>
  <c r="L29" i="30"/>
  <c r="S26" i="30"/>
  <c r="S20" i="30"/>
  <c r="R16" i="30"/>
  <c r="K30" i="30"/>
  <c r="K29" i="30"/>
  <c r="R26" i="30"/>
  <c r="R20" i="30"/>
  <c r="Q16" i="30"/>
  <c r="M16" i="29"/>
  <c r="R16" i="29" s="1"/>
  <c r="N26" i="29"/>
  <c r="Q26" i="29" s="1"/>
  <c r="S25" i="30"/>
  <c r="R14" i="30"/>
  <c r="N20" i="29"/>
  <c r="S19" i="30"/>
  <c r="S13" i="30"/>
  <c r="O14" i="29"/>
  <c r="O31" i="29" s="1"/>
  <c r="P25" i="29"/>
  <c r="R22" i="29"/>
  <c r="R17" i="29"/>
  <c r="Q23" i="29"/>
  <c r="J28" i="29"/>
  <c r="F30" i="29"/>
  <c r="N30" i="29"/>
  <c r="Q13" i="29"/>
  <c r="S17" i="29"/>
  <c r="K28" i="29"/>
  <c r="O30" i="29"/>
  <c r="F31" i="29"/>
  <c r="P31" i="29"/>
  <c r="R13" i="29"/>
  <c r="L29" i="29"/>
  <c r="J14" i="28"/>
  <c r="K14" i="28"/>
  <c r="L14" i="28"/>
  <c r="J28" i="28"/>
  <c r="F30" i="28"/>
  <c r="K28" i="28"/>
  <c r="F31" i="28"/>
  <c r="L28" i="28"/>
  <c r="J29" i="28"/>
  <c r="L29" i="28"/>
  <c r="S20" i="29" l="1"/>
  <c r="S22" i="29"/>
  <c r="S19" i="29"/>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U31" i="24" s="1"/>
  <c r="V29" i="24"/>
  <c r="V31" i="24" s="1"/>
  <c r="F30" i="24"/>
  <c r="G30" i="24"/>
  <c r="H30" i="24"/>
  <c r="I30" i="24"/>
  <c r="T30" i="24"/>
  <c r="U30" i="24"/>
  <c r="G31" i="24"/>
  <c r="H31" i="24"/>
  <c r="I31" i="24"/>
  <c r="T31" i="24"/>
  <c r="F31" i="24" l="1"/>
  <c r="K30" i="24"/>
  <c r="L20" i="24"/>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I30" i="22"/>
  <c r="H30" i="22"/>
  <c r="G30" i="22"/>
  <c r="F30" i="22"/>
  <c r="J30" i="22" s="1"/>
  <c r="V29" i="22"/>
  <c r="V31" i="22" s="1"/>
  <c r="U29" i="22"/>
  <c r="U31" i="22" s="1"/>
  <c r="I29" i="22"/>
  <c r="F29" i="22"/>
  <c r="J29" i="22" s="1"/>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K30" i="22" l="1"/>
  <c r="L30" i="22"/>
  <c r="Q20" i="24"/>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T28" i="17"/>
  <c r="H28" i="17"/>
  <c r="U27" i="17"/>
  <c r="T27" i="17"/>
  <c r="H27" i="17"/>
  <c r="V26" i="17"/>
  <c r="V28" i="17" s="1"/>
  <c r="U26" i="17"/>
  <c r="U28" i="17" s="1"/>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<sst xmlns="http://schemas.openxmlformats.org/spreadsheetml/2006/main" count="1791" uniqueCount="129">
  <si>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</si>
  <si>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</si>
  <si>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</si>
  <si>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</si>
  <si>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</si>
  <si>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</si>
  <si>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</si>
  <si>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</si>
  <si>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</si>
  <si>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</si>
  <si>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</si>
  <si>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</si>
  <si>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</si>
  <si>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</si>
  <si>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</si>
  <si>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</si>
  <si>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</si>
  <si>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</si>
  <si>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</si>
  <si>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</si>
  <si>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</si>
  <si>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</si>
  <si>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</si>
  <si>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</si>
  <si>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</si>
  <si>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</si>
  <si>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</si>
  <si>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</si>
  <si>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</si>
  <si>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</si>
  <si>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</si>
  <si>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</si>
  <si>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</si>
  <si>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</si>
  <si>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</si>
  <si>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</si>
  <si>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</si>
  <si>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</si>
  <si>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</si>
  <si>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</si>
  <si>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</si>
  <si>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</si>
  <si>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</si>
  <si>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</si>
  <si>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</si>
  <si>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</si>
  <si>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</si>
  <si>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</si>
  <si>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</si>
  <si>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</si>
  <si>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</si>
  <si>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</si>
  <si>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</si>
  <si>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</si>
  <si>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</si>
  <si>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</si>
  <si>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</si>
  <si>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</si>
  <si>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</si>
  <si>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</si>
  <si>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</si>
  <si>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</si>
  <si>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</si>
  <si>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</si>
  <si>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</si>
  <si>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</si>
  <si>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</si>
  <si>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</si>
  <si>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</si>
  <si>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</si>
  <si>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</si>
  <si>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</si>
  <si>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</si>
  <si>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</si>
  <si>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</si>
  <si>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</si>
  <si>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</si>
  <si>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</si>
  <si>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</si>
  <si>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</si>
  <si>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</si>
  <si>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</si>
  <si>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</si>
  <si>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</si>
  <si>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</si>
  <si>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</si>
  <si>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</si>
  <si>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</si>
  <si>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</si>
  <si>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</si>
  <si>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</si>
  <si>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</si>
  <si>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</si>
  <si>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</si>
  <si>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</si>
  <si>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</si>
  <si>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</si>
  <si>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</si>
  <si>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</si>
  <si>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</si>
  <si>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</si>
  <si>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</si>
  <si>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</si>
  <si>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</si>
  <si>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</si>
  <si>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</si>
  <si>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</si>
  <si>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</si>
  <si>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</si>
  <si>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</si>
  <si>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</si>
  <si>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</si>
  <si>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</si>
  <si>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</si>
  <si>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</si>
  <si>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</si>
  <si>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</si>
  <si>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</si>
  <si>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</si>
  <si>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</si>
  <si>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Ağustos 2024</t>
  </si>
  <si>
    <t>Ocak - Aralık</t>
  </si>
  <si>
    <t>2025</t>
  </si>
  <si>
    <t>2025/24 Değ %</t>
  </si>
  <si>
    <t>2025/23 Değ %</t>
  </si>
  <si>
    <t>2025/22 Değ %</t>
  </si>
  <si>
    <t>2025/21 Değ %</t>
  </si>
  <si>
    <t>2025/20 Değ %</t>
  </si>
  <si>
    <t>2025/19 Değ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</si>
</sst>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45705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 t="shared" ref="M14" si="2">IFERROR(F14/I14-1,"n/a")</f>
        <v>1.2504832805495001</v>
      </c>
      <c r="N14" s="125">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 t="shared" ref="M16:M17" si="3">IFERROR(F16/I16-1,"n/a")</f>
        <v>2.7</v>
      </c>
      <c r="N16" s="125">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125">
        <f t="shared" ref="W16:W17" si="7">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 t="shared" si="3"/>
        <v>2.6817592430348696</v>
      </c>
      <c r="N17" s="125">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125">
        <f t="shared" si="7"/>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 t="shared" ref="M19:M20" si="8">IFERROR(F19/I19-1,"n/a")</f>
        <v>6.5</v>
      </c>
      <c r="N19" s="125">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125">
        <f t="shared" ref="W19:W20" si="11">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 t="shared" si="8"/>
        <v>15.526493799323564</v>
      </c>
      <c r="N20" s="125">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125">
        <f t="shared" si="11"/>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 t="shared" ref="M22:M23" si="13">IFERROR(F22/I22-1,"n/a")</f>
        <v>5.0847457627118731E-2</v>
      </c>
      <c r="N22" s="125">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125">
        <f t="shared" ref="W22:W23" si="16">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 t="shared" si="13"/>
        <v>2.0891372070973859</v>
      </c>
      <c r="N23" s="125">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125">
        <f t="shared" si="16"/>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 t="shared" ref="M25:M26" si="17">IFERROR(F25/I25-1,"n/a")</f>
        <v>10</v>
      </c>
      <c r="N25" s="125">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125">
        <f t="shared" ref="W25:W26" si="20">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 t="shared" si="17"/>
        <v>61.814159292035399</v>
      </c>
      <c r="N26" s="125">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125">
        <f t="shared" si="20"/>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 t="shared" ref="M28:M31" si="21">IFERROR(F28/I28-1,"n/a")</f>
        <v>n/a</v>
      </c>
      <c r="N28" s="125">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125">
        <f t="shared" ref="W28:W31" si="24">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 t="shared" si="21"/>
        <v>n/a</v>
      </c>
      <c r="N29" s="125">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125">
        <f t="shared" si="24"/>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5">F13+F16+F19+F22+F25+F28</f>
        <v>322</v>
      </c>
      <c r="G30" s="130">
        <f t="shared" si="25"/>
        <v>260</v>
      </c>
      <c r="H30" s="130">
        <f>H13+H16+H19+H22+H25+H28</f>
        <v>5</v>
      </c>
      <c r="I30" s="130">
        <f t="shared" si="25"/>
        <v>160</v>
      </c>
      <c r="J30" s="130">
        <f t="shared" si="25"/>
        <v>229</v>
      </c>
      <c r="K30" s="131">
        <f>IFERROR(F30/G30-1,"n/a")</f>
        <v>0.2384615384615385</v>
      </c>
      <c r="L30" s="131">
        <f t="shared" si="0"/>
        <v>63.400000000000006</v>
      </c>
      <c r="M30" s="131">
        <f t="shared" si="21"/>
        <v>1.0125000000000002</v>
      </c>
      <c r="N30" s="132">
        <f t="shared" si="12"/>
        <v>0.40611353711790388</v>
      </c>
      <c r="O30" s="133">
        <f t="shared" ref="O30:S31" si="26">O13+O16+O19+O22+O25+O28</f>
        <v>867</v>
      </c>
      <c r="P30" s="133">
        <f t="shared" si="26"/>
        <v>630</v>
      </c>
      <c r="Q30" s="133">
        <f t="shared" si="26"/>
        <v>12</v>
      </c>
      <c r="R30" s="133">
        <f t="shared" si="26"/>
        <v>565</v>
      </c>
      <c r="S30" s="133">
        <f t="shared" si="26"/>
        <v>635</v>
      </c>
      <c r="T30" s="131">
        <f>IFERROR(O30/P30-1,"n/a")</f>
        <v>0.37619047619047619</v>
      </c>
      <c r="U30" s="131">
        <f t="shared" si="22"/>
        <v>71.25</v>
      </c>
      <c r="V30" s="131">
        <f t="shared" si="23"/>
        <v>0.53451327433628326</v>
      </c>
      <c r="W30" s="132">
        <f t="shared" si="24"/>
        <v>0.36535433070866152</v>
      </c>
      <c r="X30" s="133">
        <f t="shared" ref="X30:AA31" si="27">X13+X16+X19+X22+X25+X28</f>
        <v>3627</v>
      </c>
      <c r="Y30" s="133">
        <f t="shared" si="27"/>
        <v>1062</v>
      </c>
      <c r="Z30" s="133">
        <f t="shared" si="27"/>
        <v>667</v>
      </c>
      <c r="AA30" s="152">
        <f t="shared" si="27"/>
        <v>3344</v>
      </c>
      <c r="AB30" s="10"/>
    </row>
    <row r="31" spans="1:28" ht="16.5" thickTop="1" thickBot="1">
      <c r="A31" s="10"/>
      <c r="B31" s="13"/>
      <c r="C31" s="160" t="s">
        <v>17</v>
      </c>
      <c r="D31" s="161"/>
      <c r="E31" s="162"/>
      <c r="F31" s="134">
        <f t="shared" si="25"/>
        <v>921313</v>
      </c>
      <c r="G31" s="134">
        <f t="shared" si="25"/>
        <v>406818</v>
      </c>
      <c r="H31" s="134">
        <f t="shared" si="25"/>
        <v>4146</v>
      </c>
      <c r="I31" s="134">
        <f t="shared" si="25"/>
        <v>226273</v>
      </c>
      <c r="J31" s="134">
        <f t="shared" si="25"/>
        <v>655947</v>
      </c>
      <c r="K31" s="135">
        <f>IFERROR(F31/G31-1,"n/a")</f>
        <v>1.2646810121479386</v>
      </c>
      <c r="L31" s="135">
        <f t="shared" si="0"/>
        <v>221.21731789676798</v>
      </c>
      <c r="M31" s="135">
        <f t="shared" si="21"/>
        <v>3.071687740030848</v>
      </c>
      <c r="N31" s="136">
        <f t="shared" si="12"/>
        <v>0.40455402646860184</v>
      </c>
      <c r="O31" s="137">
        <f t="shared" si="26"/>
        <v>2478359</v>
      </c>
      <c r="P31" s="137">
        <f t="shared" si="26"/>
        <v>868290</v>
      </c>
      <c r="Q31" s="137">
        <f t="shared" si="26"/>
        <v>10103</v>
      </c>
      <c r="R31" s="137">
        <f t="shared" si="26"/>
        <v>1276259</v>
      </c>
      <c r="S31" s="137">
        <f t="shared" si="26"/>
        <v>1790526</v>
      </c>
      <c r="T31" s="135">
        <f>IFERROR(O31/P31-1,"n/a")</f>
        <v>1.8542986790127722</v>
      </c>
      <c r="U31" s="135">
        <f t="shared" si="22"/>
        <v>244.30921508462833</v>
      </c>
      <c r="V31" s="135">
        <f t="shared" si="23"/>
        <v>0.94189345579541461</v>
      </c>
      <c r="W31" s="136">
        <f t="shared" si="24"/>
        <v>0.38415136110841175</v>
      </c>
      <c r="X31" s="137">
        <f t="shared" si="27"/>
        <v>7627084</v>
      </c>
      <c r="Y31" s="137">
        <f t="shared" si="27"/>
        <v>1554247</v>
      </c>
      <c r="Z31" s="137">
        <f t="shared" si="27"/>
        <v>1323431</v>
      </c>
      <c r="AA31" s="155">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 t="shared" ref="L13:L14" si="1">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 t="shared" ref="K14" si="2">IFERROR(F14/H14-1,"n/a")</f>
        <v>n/a</v>
      </c>
      <c r="L14" s="125">
        <f t="shared" si="1"/>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 t="shared" ref="K16:K17" si="3">IFERROR(F16/H16-1,"n/a")</f>
        <v>n/a</v>
      </c>
      <c r="L16" s="125">
        <f t="shared" ref="L16:L17" si="4">IFERROR(F16/I16-1,"n/a")</f>
        <v>0.55000000000000004</v>
      </c>
      <c r="M16" s="69">
        <v>778</v>
      </c>
      <c r="N16" s="69">
        <v>283</v>
      </c>
      <c r="O16" s="69">
        <v>43</v>
      </c>
      <c r="P16" s="69">
        <v>827</v>
      </c>
      <c r="Q16" s="65">
        <f t="shared" ref="Q16:Q17" si="5">IFERROR(M16/N16-1,"n/a")</f>
        <v>1.7491166077738516</v>
      </c>
      <c r="R16" s="65">
        <f t="shared" ref="R16:R17" si="6">IFERROR(M16/O16-1,"n/a")</f>
        <v>17.093023255813954</v>
      </c>
      <c r="S16" s="125">
        <f t="shared" ref="S16:S17" si="7">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 t="shared" si="3"/>
        <v>n/a</v>
      </c>
      <c r="L17" s="125">
        <f t="shared" si="4"/>
        <v>0.49958434419693609</v>
      </c>
      <c r="M17" s="69">
        <v>1843624</v>
      </c>
      <c r="N17" s="69">
        <v>465109</v>
      </c>
      <c r="O17" s="69">
        <v>140552</v>
      </c>
      <c r="P17" s="69">
        <v>2552942</v>
      </c>
      <c r="Q17" s="65">
        <f t="shared" si="5"/>
        <v>2.9638536343093769</v>
      </c>
      <c r="R17" s="65">
        <f t="shared" si="6"/>
        <v>12.117024304172121</v>
      </c>
      <c r="S17" s="125">
        <f t="shared" si="7"/>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 t="shared" ref="K19:K20" si="8">IFERROR(F19/H19-1,"n/a")</f>
        <v>n/a</v>
      </c>
      <c r="L19" s="125">
        <f>IFERROR(F19/I19-1,"n/a")</f>
        <v>0</v>
      </c>
      <c r="M19" s="69">
        <v>475</v>
      </c>
      <c r="N19" s="69">
        <v>23</v>
      </c>
      <c r="O19" s="69">
        <v>4</v>
      </c>
      <c r="P19" s="69">
        <v>191</v>
      </c>
      <c r="Q19" s="65">
        <f t="shared" ref="Q19:Q20" si="9">IFERROR(M19/N19-1,"n/a")</f>
        <v>19.652173913043477</v>
      </c>
      <c r="R19" s="65">
        <f t="shared" ref="R19:R20" si="10">IFERROR(M19/O19-1,"n/a")</f>
        <v>117.75</v>
      </c>
      <c r="S19" s="125">
        <f t="shared" ref="S19:S20" si="11">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 t="shared" si="8"/>
        <v>n/a</v>
      </c>
      <c r="L20" s="125">
        <f t="shared" ref="L20:L31" si="12">IFERROR(F20/I20-1,"n/a")</f>
        <v>-0.37333333333333329</v>
      </c>
      <c r="M20" s="69">
        <v>561984</v>
      </c>
      <c r="N20" s="69">
        <v>8611</v>
      </c>
      <c r="O20" s="69">
        <v>1753</v>
      </c>
      <c r="P20" s="69">
        <v>254421</v>
      </c>
      <c r="Q20" s="65">
        <f t="shared" si="9"/>
        <v>64.263500174195798</v>
      </c>
      <c r="R20" s="65">
        <f t="shared" si="10"/>
        <v>319.58414147176268</v>
      </c>
      <c r="S20" s="125">
        <f t="shared" si="11"/>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 t="shared" ref="K22:K23" si="13">IFERROR(F22/H22-1,"n/a")</f>
        <v>n/a</v>
      </c>
      <c r="L22" s="125">
        <f t="shared" si="12"/>
        <v>-9.92366412213741E-2</v>
      </c>
      <c r="M22" s="69">
        <v>1140</v>
      </c>
      <c r="N22" s="69">
        <v>411</v>
      </c>
      <c r="O22" s="69">
        <v>406</v>
      </c>
      <c r="P22" s="69">
        <v>1205</v>
      </c>
      <c r="Q22" s="65">
        <f t="shared" ref="Q22:Q23" si="14">IFERROR(M22/N22-1,"n/a")</f>
        <v>1.7737226277372264</v>
      </c>
      <c r="R22" s="65">
        <f t="shared" ref="R22:R23" si="15">IFERROR(M22/O22-1,"n/a")</f>
        <v>1.8078817733990147</v>
      </c>
      <c r="S22" s="125">
        <f t="shared" ref="S22:S23" si="16">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 t="shared" si="13"/>
        <v>n/a</v>
      </c>
      <c r="L23" s="125">
        <f t="shared" si="12"/>
        <v>5.9802074491211332E-2</v>
      </c>
      <c r="M23" s="69">
        <v>3212646</v>
      </c>
      <c r="N23" s="69">
        <v>687449</v>
      </c>
      <c r="O23" s="69">
        <v>833999</v>
      </c>
      <c r="P23" s="69">
        <v>3859183</v>
      </c>
      <c r="Q23" s="65">
        <f t="shared" si="14"/>
        <v>3.6732863092389403</v>
      </c>
      <c r="R23" s="65">
        <f t="shared" si="15"/>
        <v>2.8520981440025706</v>
      </c>
      <c r="S23" s="125">
        <f t="shared" si="16"/>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 t="shared" ref="K25:K26" si="17">IFERROR(F25/H25-1,"n/a")</f>
        <v>0.66666666666666674</v>
      </c>
      <c r="L25" s="125">
        <f t="shared" si="12"/>
        <v>-0.88636363636363635</v>
      </c>
      <c r="M25" s="69">
        <v>283</v>
      </c>
      <c r="N25" s="69">
        <v>107</v>
      </c>
      <c r="O25" s="69">
        <v>32</v>
      </c>
      <c r="P25" s="69">
        <v>372</v>
      </c>
      <c r="Q25" s="65">
        <f t="shared" ref="Q25:Q26" si="18">IFERROR(M25/N25-1,"n/a")</f>
        <v>1.6448598130841123</v>
      </c>
      <c r="R25" s="65">
        <f t="shared" ref="R25:R26" si="19">IFERROR(M25/O25-1,"n/a")</f>
        <v>7.84375</v>
      </c>
      <c r="S25" s="125">
        <f t="shared" ref="S25:S26" si="20">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 t="shared" si="17"/>
        <v>18.379904306220094</v>
      </c>
      <c r="L26" s="125">
        <f t="shared" si="12"/>
        <v>-0.61506148904221547</v>
      </c>
      <c r="M26" s="69">
        <v>530405</v>
      </c>
      <c r="N26" s="69">
        <v>147132</v>
      </c>
      <c r="O26" s="69">
        <v>59180</v>
      </c>
      <c r="P26" s="69">
        <v>902015</v>
      </c>
      <c r="Q26" s="65">
        <f t="shared" si="18"/>
        <v>2.6049601718185031</v>
      </c>
      <c r="R26" s="65">
        <f t="shared" si="19"/>
        <v>7.9625718148022973</v>
      </c>
      <c r="S26" s="125">
        <f t="shared" si="20"/>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 t="shared" ref="K28:K31" si="21">IFERROR(F28/H28-1,"n/a")</f>
        <v>6.4</v>
      </c>
      <c r="L28" s="125">
        <f t="shared" si="12"/>
        <v>1.0555555555555554</v>
      </c>
      <c r="M28" s="69">
        <v>605</v>
      </c>
      <c r="N28" s="69">
        <v>127</v>
      </c>
      <c r="O28" s="69">
        <v>37</v>
      </c>
      <c r="P28" s="69">
        <v>363</v>
      </c>
      <c r="Q28" s="65">
        <f t="shared" ref="Q28:Q31" si="22">IFERROR(M28/N28-1,"n/a")</f>
        <v>3.7637795275590555</v>
      </c>
      <c r="R28" s="65">
        <f t="shared" ref="R28:R31" si="23">IFERROR(M28/O28-1,"n/a")</f>
        <v>15.351351351351351</v>
      </c>
      <c r="S28" s="125">
        <f t="shared" ref="S28:S31" si="24">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 t="shared" si="21"/>
        <v>11.519432925065098</v>
      </c>
      <c r="L29" s="125">
        <f t="shared" si="12"/>
        <v>11.170823176448527</v>
      </c>
      <c r="M29" s="69">
        <v>1098243</v>
      </c>
      <c r="N29" s="69">
        <v>165083</v>
      </c>
      <c r="O29" s="69">
        <v>29062</v>
      </c>
      <c r="P29" s="69">
        <v>867164</v>
      </c>
      <c r="Q29" s="65">
        <f t="shared" si="22"/>
        <v>5.6526716863638287</v>
      </c>
      <c r="R29" s="65">
        <f t="shared" si="23"/>
        <v>36.789656596242516</v>
      </c>
      <c r="S29" s="125">
        <f t="shared" si="24"/>
        <v>0.2664766987559446</v>
      </c>
      <c r="T29" s="69">
        <v>165083</v>
      </c>
      <c r="U29" s="71">
        <f>20768+8294</f>
        <v>29062</v>
      </c>
      <c r="V29" s="146">
        <f>659951+168729+38484</f>
        <v>867164</v>
      </c>
    </row>
    <row r="30" spans="1:46" ht="15" customHeight="1" thickBot="1">
      <c r="A30" s="10"/>
      <c r="B30" s="13"/>
      <c r="C30" s="157" t="s">
        <v>16</v>
      </c>
      <c r="D30" s="158"/>
      <c r="E30" s="159"/>
      <c r="F30" s="130">
        <f t="shared" ref="F30:I31" si="25">F13+F16+F19+F22+F25+F28</f>
        <v>273</v>
      </c>
      <c r="G30" s="130">
        <f>G13+G16+G19+G22+G25+G28</f>
        <v>207</v>
      </c>
      <c r="H30" s="130">
        <f t="shared" si="25"/>
        <v>8</v>
      </c>
      <c r="I30" s="130">
        <f t="shared" si="25"/>
        <v>291</v>
      </c>
      <c r="J30" s="131">
        <f t="shared" si="0"/>
        <v>0.31884057971014501</v>
      </c>
      <c r="K30" s="131">
        <f t="shared" si="21"/>
        <v>33.125</v>
      </c>
      <c r="L30" s="132">
        <f t="shared" si="12"/>
        <v>-6.1855670103092786E-2</v>
      </c>
      <c r="M30" s="133">
        <f t="shared" ref="M30:P31" si="26">M13+M16+M19+M22+M25+M28</f>
        <v>3627</v>
      </c>
      <c r="N30" s="133">
        <f t="shared" si="26"/>
        <v>1062</v>
      </c>
      <c r="O30" s="133">
        <f t="shared" si="26"/>
        <v>667</v>
      </c>
      <c r="P30" s="133">
        <f t="shared" si="26"/>
        <v>3344</v>
      </c>
      <c r="Q30" s="131">
        <f t="shared" si="22"/>
        <v>2.4152542372881354</v>
      </c>
      <c r="R30" s="131">
        <f t="shared" si="23"/>
        <v>4.437781109445277</v>
      </c>
      <c r="S30" s="132">
        <f t="shared" si="24"/>
        <v>8.4629186602870776E-2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763347</v>
      </c>
      <c r="G31" s="134">
        <f t="shared" si="25"/>
        <v>307043</v>
      </c>
      <c r="H31" s="134">
        <f t="shared" si="25"/>
        <v>11414</v>
      </c>
      <c r="I31" s="134">
        <f t="shared" si="25"/>
        <v>638656</v>
      </c>
      <c r="J31" s="135">
        <f t="shared" si="0"/>
        <v>1.48612409336803</v>
      </c>
      <c r="K31" s="135">
        <f t="shared" si="21"/>
        <v>65.87813211845102</v>
      </c>
      <c r="L31" s="136">
        <f t="shared" si="12"/>
        <v>0.19523969085078674</v>
      </c>
      <c r="M31" s="137">
        <f t="shared" si="26"/>
        <v>7627084</v>
      </c>
      <c r="N31" s="137">
        <f t="shared" si="26"/>
        <v>1554247</v>
      </c>
      <c r="O31" s="137">
        <f t="shared" si="26"/>
        <v>1323431</v>
      </c>
      <c r="P31" s="137">
        <f t="shared" si="26"/>
        <v>9169021</v>
      </c>
      <c r="Q31" s="135">
        <f t="shared" si="22"/>
        <v>3.9072534803026802</v>
      </c>
      <c r="R31" s="135">
        <f t="shared" si="23"/>
        <v>4.7631142084475879</v>
      </c>
      <c r="S31" s="136">
        <f t="shared" si="24"/>
        <v>-0.16816811740315574</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 t="shared" ref="L13:L14" si="1">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 t="shared" ref="K14" si="2">IFERROR(F14/H14-1,"n/a")</f>
        <v>n/a</v>
      </c>
      <c r="L14" s="125">
        <f t="shared" si="1"/>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 t="shared" ref="K16:K17" si="3">IFERROR(F16/H16-1,"n/a")</f>
        <v>n/a</v>
      </c>
      <c r="L16" s="125">
        <f t="shared" ref="L16:L17" si="4">IFERROR(F16/I16-1,"n/a")</f>
        <v>-4.2105263157894757E-2</v>
      </c>
      <c r="M16" s="69">
        <f>F16+'Ekim-22'!M16</f>
        <v>747</v>
      </c>
      <c r="N16" s="69">
        <f>G16+'Ekim-22'!N16</f>
        <v>258</v>
      </c>
      <c r="O16" s="69">
        <f>H16+'Ekim-22'!O16</f>
        <v>43</v>
      </c>
      <c r="P16" s="69">
        <f>I16+'Ekim-22'!P16</f>
        <v>807</v>
      </c>
      <c r="Q16" s="65">
        <f t="shared" ref="Q16:Q17" si="5">IFERROR(M16/N16-1,"n/a")</f>
        <v>1.8953488372093021</v>
      </c>
      <c r="R16" s="65">
        <f t="shared" ref="R16:R17" si="6">IFERROR(M16/O16-1,"n/a")</f>
        <v>16.372093023255815</v>
      </c>
      <c r="S16" s="125">
        <f t="shared" ref="S16:S17" si="7">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 t="shared" si="3"/>
        <v>n/a</v>
      </c>
      <c r="L17" s="125">
        <f t="shared" si="4"/>
        <v>-0.33554504885363623</v>
      </c>
      <c r="M17" s="69">
        <f>F17+'Ekim-22'!M17</f>
        <v>1755234</v>
      </c>
      <c r="N17" s="69">
        <f>G17+'Ekim-22'!N17</f>
        <v>425895</v>
      </c>
      <c r="O17" s="69">
        <f>H17+'Ekim-22'!O17</f>
        <v>140552</v>
      </c>
      <c r="P17" s="69">
        <f>I17+'Ekim-22'!P17</f>
        <v>2493999</v>
      </c>
      <c r="Q17" s="65">
        <f t="shared" si="5"/>
        <v>3.1212834149262143</v>
      </c>
      <c r="R17" s="65">
        <f t="shared" si="6"/>
        <v>11.488146735727701</v>
      </c>
      <c r="S17" s="125">
        <f t="shared" si="7"/>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 t="shared" ref="K19:K20" si="8">IFERROR(F19/H19-1,"n/a")</f>
        <v>n/a</v>
      </c>
      <c r="L19" s="125">
        <f>IFERROR(F19/I19-1,"n/a")</f>
        <v>2.2000000000000002</v>
      </c>
      <c r="M19" s="69">
        <f>F19+'Ekim-22'!M19</f>
        <v>466</v>
      </c>
      <c r="N19" s="69">
        <f>G19+'Ekim-22'!N19</f>
        <v>20</v>
      </c>
      <c r="O19" s="69">
        <f>H19+'Ekim-22'!O19</f>
        <v>4</v>
      </c>
      <c r="P19" s="69">
        <f>I19+'Ekim-22'!P19</f>
        <v>182</v>
      </c>
      <c r="Q19" s="65">
        <f t="shared" ref="Q19:Q20" si="9">IFERROR(M19/N19-1,"n/a")</f>
        <v>22.3</v>
      </c>
      <c r="R19" s="65">
        <f t="shared" ref="R19:R20" si="10">IFERROR(M19/O19-1,"n/a")</f>
        <v>115.5</v>
      </c>
      <c r="S19" s="125">
        <f t="shared" ref="S19:S20" si="11">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 t="shared" si="8"/>
        <v>n/a</v>
      </c>
      <c r="L20" s="125">
        <f t="shared" ref="L20:L31" si="12">IFERROR(F20/I20-1,"n/a")</f>
        <v>1.3980850248946766</v>
      </c>
      <c r="M20" s="69">
        <f>F20+'Ekim-22'!M20</f>
        <v>555827</v>
      </c>
      <c r="N20" s="69">
        <f>G20+'Ekim-22'!N20</f>
        <v>7747</v>
      </c>
      <c r="O20" s="69">
        <f>H20+'Ekim-22'!O20</f>
        <v>1753</v>
      </c>
      <c r="P20" s="69">
        <f>I20+'Ekim-22'!P20</f>
        <v>244596</v>
      </c>
      <c r="Q20" s="65">
        <f t="shared" si="9"/>
        <v>70.74738608493611</v>
      </c>
      <c r="R20" s="65">
        <f t="shared" si="10"/>
        <v>316.07187678265831</v>
      </c>
      <c r="S20" s="125">
        <f t="shared" si="11"/>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 t="shared" ref="K22:K23" si="13">IFERROR(F22/H22-1,"n/a")</f>
        <v>n/a</v>
      </c>
      <c r="L22" s="125">
        <f t="shared" si="12"/>
        <v>-0.14049586776859502</v>
      </c>
      <c r="M22" s="69">
        <f>F22+'Ekim-22'!M22</f>
        <v>1022</v>
      </c>
      <c r="N22" s="69">
        <f>G22+'Ekim-22'!N22</f>
        <v>309</v>
      </c>
      <c r="O22" s="69">
        <f>H22+'Ekim-22'!O22</f>
        <v>406</v>
      </c>
      <c r="P22" s="69">
        <f>I22+'Ekim-22'!P22</f>
        <v>1074</v>
      </c>
      <c r="Q22" s="65">
        <f t="shared" ref="Q22:Q23" si="14">IFERROR(M22/N22-1,"n/a")</f>
        <v>2.3074433656957929</v>
      </c>
      <c r="R22" s="65">
        <f t="shared" ref="R22:R23" si="15">IFERROR(M22/O22-1,"n/a")</f>
        <v>1.5172413793103448</v>
      </c>
      <c r="S22" s="125">
        <f t="shared" ref="S22:S23" si="16">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 t="shared" si="13"/>
        <v>n/a</v>
      </c>
      <c r="L23" s="125">
        <f t="shared" si="12"/>
        <v>4.3790356647154693E-2</v>
      </c>
      <c r="M23" s="69">
        <f>F23+'Ekim-22'!M23</f>
        <v>2803130</v>
      </c>
      <c r="N23" s="69">
        <f>G23+'Ekim-22'!N23</f>
        <v>486999</v>
      </c>
      <c r="O23" s="69">
        <f>H23+'Ekim-22'!O23</f>
        <v>833999</v>
      </c>
      <c r="P23" s="69">
        <f>I23+'Ekim-22'!P23</f>
        <v>3472775</v>
      </c>
      <c r="Q23" s="65">
        <f t="shared" si="14"/>
        <v>4.7559255768492337</v>
      </c>
      <c r="R23" s="65">
        <f t="shared" si="15"/>
        <v>2.3610711763443359</v>
      </c>
      <c r="S23" s="125">
        <f t="shared" si="16"/>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 t="shared" ref="K25:K26" si="17">IFERROR(F25/H25-1,"n/a")</f>
        <v>1.2000000000000002</v>
      </c>
      <c r="L25" s="125">
        <f t="shared" si="12"/>
        <v>-0.44999999999999996</v>
      </c>
      <c r="M25" s="69">
        <f>F25+'Ekim-22'!M25</f>
        <v>278</v>
      </c>
      <c r="N25" s="69">
        <f>G25+'Ekim-22'!N25</f>
        <v>100</v>
      </c>
      <c r="O25" s="69">
        <f>H25+'Ekim-22'!O25</f>
        <v>29</v>
      </c>
      <c r="P25" s="69">
        <f>I25+'Ekim-22'!P25</f>
        <v>328</v>
      </c>
      <c r="Q25" s="65">
        <f t="shared" ref="Q25:Q26" si="18">IFERROR(M25/N25-1,"n/a")</f>
        <v>1.7799999999999998</v>
      </c>
      <c r="R25" s="65">
        <f t="shared" ref="R25:R26" si="19">IFERROR(M25/O25-1,"n/a")</f>
        <v>8.5862068965517242</v>
      </c>
      <c r="S25" s="125">
        <f t="shared" ref="S25:S26" si="20">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 t="shared" si="17"/>
        <v>9.8435099069955516</v>
      </c>
      <c r="L26" s="125">
        <f t="shared" si="12"/>
        <v>-0.12708333333333333</v>
      </c>
      <c r="M26" s="69">
        <f>F26+'Ekim-22'!M26</f>
        <v>510153</v>
      </c>
      <c r="N26" s="69">
        <f>G26+'Ekim-22'!N26</f>
        <v>133384</v>
      </c>
      <c r="O26" s="69">
        <f>H26+'Ekim-22'!O26</f>
        <v>58135</v>
      </c>
      <c r="P26" s="69">
        <f>I26+'Ekim-22'!P26</f>
        <v>849404</v>
      </c>
      <c r="Q26" s="65">
        <f t="shared" si="18"/>
        <v>2.8246941162358303</v>
      </c>
      <c r="R26" s="65">
        <f t="shared" si="19"/>
        <v>7.7753160746538228</v>
      </c>
      <c r="S26" s="125">
        <f t="shared" si="20"/>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 t="shared" ref="K28:K31" si="21">IFERROR(F28/H28-1,"n/a")</f>
        <v>6.75</v>
      </c>
      <c r="L28" s="125">
        <f t="shared" si="12"/>
        <v>2.6470588235294117</v>
      </c>
      <c r="M28" s="69">
        <f>F28+'Ekim-22'!M28</f>
        <v>568</v>
      </c>
      <c r="N28" s="69">
        <f>G28+'Ekim-22'!N28</f>
        <v>127</v>
      </c>
      <c r="O28" s="69">
        <f>H28+'Ekim-22'!O28</f>
        <v>32</v>
      </c>
      <c r="P28" s="69">
        <f>I28+'Ekim-22'!P28</f>
        <v>345</v>
      </c>
      <c r="Q28" s="65">
        <f t="shared" ref="Q28:Q31" si="22">IFERROR(M28/N28-1,"n/a")</f>
        <v>3.4724409448818898</v>
      </c>
      <c r="R28" s="65">
        <f t="shared" ref="R28:R31" si="23">IFERROR(M28/O28-1,"n/a")</f>
        <v>16.75</v>
      </c>
      <c r="S28" s="125">
        <f t="shared" ref="S28:S31" si="24">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 t="shared" si="21"/>
        <v>56.148677026459474</v>
      </c>
      <c r="L29" s="125">
        <f t="shared" si="12"/>
        <v>7.0941645351258114</v>
      </c>
      <c r="M29" s="69">
        <f>F29+'Ekim-22'!M29</f>
        <v>968429</v>
      </c>
      <c r="N29" s="69">
        <f>G29+'Ekim-22'!N29</f>
        <v>165083</v>
      </c>
      <c r="O29" s="69">
        <f>H29+'Ekim-22'!O29</f>
        <v>18693</v>
      </c>
      <c r="P29" s="69">
        <f>I29+'Ekim-22'!P29</f>
        <v>856498</v>
      </c>
      <c r="Q29" s="65">
        <f t="shared" si="22"/>
        <v>4.8663157320862842</v>
      </c>
      <c r="R29" s="65">
        <f t="shared" si="23"/>
        <v>50.807040068474834</v>
      </c>
      <c r="S29" s="125">
        <f t="shared" si="24"/>
        <v>0.13068448496085217</v>
      </c>
      <c r="T29" s="69">
        <v>165083</v>
      </c>
      <c r="U29" s="71">
        <f>20768+8294</f>
        <v>29062</v>
      </c>
      <c r="V29" s="146">
        <f>659951+168729+38484</f>
        <v>867164</v>
      </c>
    </row>
    <row r="30" spans="1:46" ht="15" customHeight="1" thickBot="1">
      <c r="A30" s="10"/>
      <c r="B30" s="13"/>
      <c r="C30" s="157" t="s">
        <v>16</v>
      </c>
      <c r="D30" s="158"/>
      <c r="E30" s="159"/>
      <c r="F30" s="130">
        <f t="shared" ref="F30:I31" si="25">F13+F16+F19+F22+F25+F28</f>
        <v>340</v>
      </c>
      <c r="G30" s="130">
        <f>G13+G16+G19+G22+G25+G28</f>
        <v>224</v>
      </c>
      <c r="H30" s="130">
        <f t="shared" si="25"/>
        <v>13</v>
      </c>
      <c r="I30" s="130">
        <f t="shared" si="25"/>
        <v>314</v>
      </c>
      <c r="J30" s="131">
        <f t="shared" si="0"/>
        <v>0.51785714285714279</v>
      </c>
      <c r="K30" s="131">
        <f t="shared" si="21"/>
        <v>25.153846153846153</v>
      </c>
      <c r="L30" s="132">
        <f t="shared" si="12"/>
        <v>8.2802547770700619E-2</v>
      </c>
      <c r="M30" s="133">
        <f t="shared" ref="M30:P31" si="26">M13+M16+M19+M22+M25+M28</f>
        <v>3354</v>
      </c>
      <c r="N30" s="133">
        <f t="shared" si="26"/>
        <v>855</v>
      </c>
      <c r="O30" s="133">
        <f t="shared" si="26"/>
        <v>659</v>
      </c>
      <c r="P30" s="133">
        <f t="shared" si="26"/>
        <v>3053</v>
      </c>
      <c r="Q30" s="131">
        <f t="shared" si="22"/>
        <v>2.9228070175438599</v>
      </c>
      <c r="R30" s="131">
        <f t="shared" si="23"/>
        <v>4.0895295902883158</v>
      </c>
      <c r="S30" s="132">
        <f t="shared" si="24"/>
        <v>9.8591549295774739E-2</v>
      </c>
      <c r="T30" s="133">
        <f t="shared" ref="T30:V31" si="27">T13+T16+T19+T22+T25+T28</f>
        <v>1062</v>
      </c>
      <c r="U30" s="133">
        <f t="shared" si="27"/>
        <v>667</v>
      </c>
      <c r="V30" s="152">
        <f t="shared" si="27"/>
        <v>3344</v>
      </c>
    </row>
    <row r="31" spans="1:46" s="23" customFormat="1" ht="15" customHeight="1" thickTop="1" thickBot="1">
      <c r="A31" s="10"/>
      <c r="B31" s="13"/>
      <c r="C31" s="160" t="s">
        <v>17</v>
      </c>
      <c r="D31" s="161"/>
      <c r="E31" s="162"/>
      <c r="F31" s="134">
        <f t="shared" si="25"/>
        <v>779647</v>
      </c>
      <c r="G31" s="134">
        <f t="shared" si="25"/>
        <v>304659</v>
      </c>
      <c r="H31" s="134">
        <f t="shared" si="25"/>
        <v>4854</v>
      </c>
      <c r="I31" s="134">
        <f t="shared" si="25"/>
        <v>745517</v>
      </c>
      <c r="J31" s="135">
        <f t="shared" si="0"/>
        <v>1.5590808083792043</v>
      </c>
      <c r="K31" s="135">
        <f t="shared" si="21"/>
        <v>159.61948908117017</v>
      </c>
      <c r="L31" s="136">
        <f t="shared" si="12"/>
        <v>4.5780310844689032E-2</v>
      </c>
      <c r="M31" s="137">
        <f t="shared" si="26"/>
        <v>6863737</v>
      </c>
      <c r="N31" s="137">
        <f t="shared" si="26"/>
        <v>1247204</v>
      </c>
      <c r="O31" s="137">
        <f t="shared" si="26"/>
        <v>1312017</v>
      </c>
      <c r="P31" s="137">
        <f t="shared" si="26"/>
        <v>8530365</v>
      </c>
      <c r="Q31" s="135">
        <f t="shared" si="22"/>
        <v>4.5032993800533037</v>
      </c>
      <c r="R31" s="135">
        <f t="shared" si="23"/>
        <v>4.231439074341262</v>
      </c>
      <c r="S31" s="136">
        <f t="shared" si="24"/>
        <v>-0.19537593057272462</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 t="shared" ref="L13:L14" si="1">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 t="shared" ref="K14" si="2">IFERROR(F14/H14-1,"n/a")</f>
        <v>n/a</v>
      </c>
      <c r="L14" s="125">
        <f t="shared" si="1"/>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 t="shared" ref="K16:K17" si="3">IFERROR(F16/H16-1,"n/a")</f>
        <v>n/a</v>
      </c>
      <c r="L16" s="125">
        <f t="shared" ref="L16:L17" si="4">IFERROR(F16/I16-1,"n/a")</f>
        <v>-0.17391304347826086</v>
      </c>
      <c r="M16" s="69">
        <v>448</v>
      </c>
      <c r="N16" s="69">
        <v>38</v>
      </c>
      <c r="O16" s="69">
        <v>43</v>
      </c>
      <c r="P16" s="69">
        <v>499</v>
      </c>
      <c r="Q16" s="65">
        <f t="shared" ref="Q16:Q17" si="5">IFERROR(M16/N16-1,"n/a")</f>
        <v>10.789473684210526</v>
      </c>
      <c r="R16" s="65">
        <f t="shared" ref="R16:R17" si="6">IFERROR(M16/O16-1,"n/a")</f>
        <v>9.4186046511627914</v>
      </c>
      <c r="S16" s="125">
        <f t="shared" ref="S16:S17" si="7">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 t="shared" si="3"/>
        <v>n/a</v>
      </c>
      <c r="L17" s="125">
        <f t="shared" si="4"/>
        <v>-0.2213230782940715</v>
      </c>
      <c r="M17" s="69">
        <v>1032303</v>
      </c>
      <c r="N17" s="69">
        <v>78164</v>
      </c>
      <c r="O17" s="69">
        <v>140552</v>
      </c>
      <c r="P17" s="69">
        <v>1593408</v>
      </c>
      <c r="Q17" s="65">
        <f t="shared" si="5"/>
        <v>12.206885522747045</v>
      </c>
      <c r="R17" s="65">
        <f t="shared" si="6"/>
        <v>6.3446340144572826</v>
      </c>
      <c r="S17" s="125">
        <f t="shared" si="7"/>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 t="shared" ref="K19:K20" si="8">IFERROR(F19/H19-1,"n/a")</f>
        <v>n/a</v>
      </c>
      <c r="L19" s="125">
        <f>IFERROR(F19/I19-1,"n/a")</f>
        <v>1.4814814814814814</v>
      </c>
      <c r="M19" s="69">
        <v>294</v>
      </c>
      <c r="N19" s="69">
        <v>0</v>
      </c>
      <c r="O19" s="69">
        <v>4</v>
      </c>
      <c r="P19" s="69">
        <v>128</v>
      </c>
      <c r="Q19" s="65" t="str">
        <f t="shared" ref="Q19:Q20" si="9">IFERROR(M19/N19-1,"n/a")</f>
        <v>n/a</v>
      </c>
      <c r="R19" s="65">
        <f t="shared" ref="R19:R20" si="10">IFERROR(M19/O19-1,"n/a")</f>
        <v>72.5</v>
      </c>
      <c r="S19" s="125">
        <f t="shared" ref="S19:S20" si="11">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 t="shared" si="8"/>
        <v>n/a</v>
      </c>
      <c r="L20" s="125">
        <f t="shared" ref="L20:L31" si="12">IFERROR(F20/I20-1,"n/a")</f>
        <v>1.0347361522114755</v>
      </c>
      <c r="M20" s="69">
        <v>342129</v>
      </c>
      <c r="N20" s="69">
        <v>0</v>
      </c>
      <c r="O20" s="69">
        <v>1753</v>
      </c>
      <c r="P20" s="69">
        <v>167542</v>
      </c>
      <c r="Q20" s="65" t="str">
        <f t="shared" si="9"/>
        <v>n/a</v>
      </c>
      <c r="R20" s="65">
        <f t="shared" si="10"/>
        <v>194.16771249286936</v>
      </c>
      <c r="S20" s="125">
        <f t="shared" si="11"/>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 t="shared" ref="K22:K23" si="13">IFERROR(F22/H22-1,"n/a")</f>
        <v>n/a</v>
      </c>
      <c r="L22" s="125">
        <f t="shared" si="12"/>
        <v>-0.12903225806451613</v>
      </c>
      <c r="M22" s="69">
        <v>764</v>
      </c>
      <c r="N22" s="69">
        <v>73</v>
      </c>
      <c r="O22" s="69">
        <v>406</v>
      </c>
      <c r="P22" s="69">
        <v>780</v>
      </c>
      <c r="Q22" s="65">
        <f t="shared" ref="Q22:Q23" si="14">IFERROR(M22/N22-1,"n/a")</f>
        <v>9.4657534246575334</v>
      </c>
      <c r="R22" s="65">
        <f t="shared" ref="R22:R23" si="15">IFERROR(M22/O22-1,"n/a")</f>
        <v>0.88177339901477825</v>
      </c>
      <c r="S22" s="125">
        <f t="shared" ref="S22:S23" si="16">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 t="shared" si="13"/>
        <v>n/a</v>
      </c>
      <c r="L23" s="125">
        <f t="shared" si="12"/>
        <v>-0.11759953617898933</v>
      </c>
      <c r="M23" s="69">
        <v>1920562</v>
      </c>
      <c r="N23" s="69">
        <v>100033</v>
      </c>
      <c r="O23" s="69">
        <v>833999</v>
      </c>
      <c r="P23" s="69">
        <v>2649237</v>
      </c>
      <c r="Q23" s="65">
        <f t="shared" si="14"/>
        <v>18.199284236202054</v>
      </c>
      <c r="R23" s="65">
        <f t="shared" si="15"/>
        <v>1.302834895485486</v>
      </c>
      <c r="S23" s="125">
        <f t="shared" si="16"/>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 t="shared" ref="K25:K26" si="17">IFERROR(F25/H25-1,"n/a")</f>
        <v>15</v>
      </c>
      <c r="L25" s="125">
        <f t="shared" si="12"/>
        <v>-8.5714285714285743E-2</v>
      </c>
      <c r="M25" s="69">
        <v>188</v>
      </c>
      <c r="N25" s="69">
        <v>54</v>
      </c>
      <c r="O25" s="69">
        <v>11</v>
      </c>
      <c r="P25" s="69">
        <v>204</v>
      </c>
      <c r="Q25" s="65">
        <f t="shared" ref="Q25:Q26" si="18">IFERROR(M25/N25-1,"n/a")</f>
        <v>2.4814814814814814</v>
      </c>
      <c r="R25" s="65">
        <f t="shared" ref="R25:R26" si="19">IFERROR(M25/O25-1,"n/a")</f>
        <v>16.09090909090909</v>
      </c>
      <c r="S25" s="125">
        <f t="shared" ref="S25:S26" si="20">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 t="shared" si="17"/>
        <v>36.960645415190868</v>
      </c>
      <c r="L26" s="125">
        <f t="shared" si="12"/>
        <v>-0.11429227308204404</v>
      </c>
      <c r="M26" s="69">
        <v>346507</v>
      </c>
      <c r="N26" s="69">
        <v>69550</v>
      </c>
      <c r="O26" s="69">
        <v>42762</v>
      </c>
      <c r="P26" s="69">
        <v>586040</v>
      </c>
      <c r="Q26" s="65">
        <f t="shared" si="18"/>
        <v>3.9821279654924515</v>
      </c>
      <c r="R26" s="65">
        <f t="shared" si="19"/>
        <v>7.1031523315092837</v>
      </c>
      <c r="S26" s="125">
        <f t="shared" si="20"/>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 t="shared" ref="K28:K31" si="21">IFERROR(F28/H28-1,"n/a")</f>
        <v>23</v>
      </c>
      <c r="L28" s="125">
        <f t="shared" si="12"/>
        <v>0.63636363636363646</v>
      </c>
      <c r="M28" s="69">
        <v>346</v>
      </c>
      <c r="N28" s="69">
        <v>56</v>
      </c>
      <c r="O28" s="69">
        <v>5</v>
      </c>
      <c r="P28" s="69">
        <v>216</v>
      </c>
      <c r="Q28" s="65">
        <f t="shared" ref="Q28:Q31" si="22">IFERROR(M28/N28-1,"n/a")</f>
        <v>5.1785714285714288</v>
      </c>
      <c r="R28" s="65">
        <f t="shared" ref="R28:R31" si="23">IFERROR(M28/O28-1,"n/a")</f>
        <v>68.2</v>
      </c>
      <c r="S28" s="125">
        <f t="shared" ref="S28:S31" si="24">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 t="shared" si="21"/>
        <v>n/a</v>
      </c>
      <c r="L29" s="125">
        <f t="shared" si="12"/>
        <v>0.24097937284369131</v>
      </c>
      <c r="M29" s="69">
        <v>544281</v>
      </c>
      <c r="N29" s="69">
        <v>81814</v>
      </c>
      <c r="O29" s="69">
        <v>9186</v>
      </c>
      <c r="P29" s="69">
        <v>592980</v>
      </c>
      <c r="Q29" s="65">
        <f t="shared" si="22"/>
        <v>5.652663358349427</v>
      </c>
      <c r="R29" s="65">
        <f t="shared" si="23"/>
        <v>58.251143043762248</v>
      </c>
      <c r="S29" s="125">
        <f t="shared" si="24"/>
        <v>-8.2125872710715364E-2</v>
      </c>
      <c r="T29" s="69">
        <v>165083</v>
      </c>
      <c r="U29" s="71">
        <f>20768+8294</f>
        <v>29062</v>
      </c>
      <c r="V29" s="146">
        <f>659951+168729+38484</f>
        <v>867164</v>
      </c>
    </row>
    <row r="30" spans="1:38" ht="15" customHeight="1" thickBot="1">
      <c r="A30" s="10"/>
      <c r="B30" s="13"/>
      <c r="C30" s="157" t="s">
        <v>16</v>
      </c>
      <c r="D30" s="158"/>
      <c r="E30" s="159"/>
      <c r="F30" s="130">
        <f t="shared" ref="F30:I31" si="25">F13+F16+F19+F22+F25+F28</f>
        <v>309</v>
      </c>
      <c r="G30" s="130">
        <f t="shared" si="25"/>
        <v>108</v>
      </c>
      <c r="H30" s="130">
        <f t="shared" si="25"/>
        <v>5</v>
      </c>
      <c r="I30" s="130">
        <f t="shared" si="25"/>
        <v>272</v>
      </c>
      <c r="J30" s="131">
        <f t="shared" si="0"/>
        <v>1.8611111111111112</v>
      </c>
      <c r="K30" s="131">
        <f t="shared" si="21"/>
        <v>60.8</v>
      </c>
      <c r="L30" s="132">
        <f t="shared" si="12"/>
        <v>0.13602941176470584</v>
      </c>
      <c r="M30" s="133">
        <f t="shared" ref="M30:P31" si="26">M13+M16+M19+M22+M25+M28</f>
        <v>2267</v>
      </c>
      <c r="N30" s="133">
        <f t="shared" si="26"/>
        <v>234</v>
      </c>
      <c r="O30" s="133">
        <f t="shared" si="26"/>
        <v>614</v>
      </c>
      <c r="P30" s="133">
        <f t="shared" si="26"/>
        <v>2077</v>
      </c>
      <c r="Q30" s="131">
        <f t="shared" si="22"/>
        <v>8.6880341880341874</v>
      </c>
      <c r="R30" s="131">
        <f t="shared" si="23"/>
        <v>2.6921824104234529</v>
      </c>
      <c r="S30" s="132">
        <f t="shared" si="24"/>
        <v>9.147809340394808E-2</v>
      </c>
      <c r="T30" s="133">
        <f t="shared" ref="T30:V31" si="27">T13+T16+T19+T22+T25+T28</f>
        <v>1059</v>
      </c>
      <c r="U30" s="133">
        <f t="shared" si="27"/>
        <v>667</v>
      </c>
      <c r="V30" s="152">
        <f t="shared" si="27"/>
        <v>3344</v>
      </c>
    </row>
    <row r="31" spans="1:38" s="23" customFormat="1" ht="15" customHeight="1" thickTop="1" thickBot="1">
      <c r="A31" s="10"/>
      <c r="B31" s="13"/>
      <c r="C31" s="160" t="s">
        <v>17</v>
      </c>
      <c r="D31" s="161"/>
      <c r="E31" s="162"/>
      <c r="F31" s="134">
        <f t="shared" si="25"/>
        <v>890577</v>
      </c>
      <c r="G31" s="134">
        <f t="shared" si="25"/>
        <v>165560</v>
      </c>
      <c r="H31" s="134">
        <f t="shared" si="25"/>
        <v>2541</v>
      </c>
      <c r="I31" s="134">
        <f t="shared" si="25"/>
        <v>926112</v>
      </c>
      <c r="J31" s="135">
        <f t="shared" si="0"/>
        <v>4.3791797535636627</v>
      </c>
      <c r="K31" s="135">
        <f t="shared" si="21"/>
        <v>349.48288075560805</v>
      </c>
      <c r="L31" s="136">
        <f t="shared" si="12"/>
        <v>-3.8370089146885E-2</v>
      </c>
      <c r="M31" s="137">
        <f t="shared" si="26"/>
        <v>4379951</v>
      </c>
      <c r="N31" s="137">
        <f t="shared" si="26"/>
        <v>332144</v>
      </c>
      <c r="O31" s="137">
        <f t="shared" si="26"/>
        <v>1287137</v>
      </c>
      <c r="P31" s="137">
        <f t="shared" si="26"/>
        <v>6070338</v>
      </c>
      <c r="Q31" s="135">
        <f t="shared" si="22"/>
        <v>12.186903873018931</v>
      </c>
      <c r="R31" s="135">
        <f t="shared" si="23"/>
        <v>2.4028630984891275</v>
      </c>
      <c r="S31" s="136">
        <f t="shared" si="24"/>
        <v>-0.27846670152469266</v>
      </c>
      <c r="T31" s="137">
        <f t="shared" si="27"/>
        <v>1554247</v>
      </c>
      <c r="U31" s="137">
        <f t="shared" si="27"/>
        <v>1323431</v>
      </c>
      <c r="V31" s="155">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O57"/>
  <sheetViews>
    <sheetView showGridLines="0" topLeftCell="K1" zoomScale="90" zoomScaleNormal="90" zoomScalePageLayoutView="40" workbookViewId="0">
      <selection activeCell="AJ11" sqref="AJ11"/>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40" width="8.28515625" style="10" customWidth="1"/>
    <col min="41" max="41" width="8.28515625" style="10" bestFit="1" customWidth="1"/>
    <col min="42" max="56" width="0" style="10" hidden="1" customWidth="1"/>
    <col min="57" max="67" width="0" hidden="1" customWidth="1"/>
    <col min="68" max="16384" width="9.140625" hidden="1"/>
  </cols>
  <sheetData>
    <row r="1" spans="1:57"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57"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57"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57" ht="15.75">
      <c r="A4" s="10"/>
      <c r="B4" s="12" t="s">
        <v>11</v>
      </c>
      <c r="C4" s="27"/>
      <c r="D4" s="25"/>
      <c r="E4" s="59" t="s">
        <v>120</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57"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57"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57"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2025</v>
      </c>
      <c r="AP7" s="176">
        <v>2023</v>
      </c>
      <c r="BE7" s="10"/>
    </row>
    <row r="8" spans="1:57"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165" t="s">
        <v>35</v>
      </c>
      <c r="AQ8" s="118"/>
      <c r="AR8" s="118"/>
      <c r="AS8" s="118"/>
      <c r="AT8" s="118"/>
      <c r="AU8" s="118"/>
      <c r="AV8" s="118"/>
      <c r="AW8" s="118"/>
      <c r="AX8" s="118"/>
      <c r="AY8" s="118"/>
      <c r="AZ8" s="118"/>
      <c r="BA8" s="118"/>
      <c r="BB8" s="118"/>
      <c r="BC8" s="118"/>
      <c r="BD8" s="118"/>
      <c r="BE8" s="118"/>
    </row>
    <row r="9" spans="1:57"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207">
        <v>0.99</v>
      </c>
      <c r="AQ9" s="22"/>
      <c r="AR9" s="22"/>
      <c r="AS9" s="22"/>
      <c r="AT9" s="22"/>
      <c r="AU9" s="22"/>
      <c r="AV9" s="22"/>
      <c r="AW9" s="22"/>
      <c r="AX9" s="22"/>
      <c r="AY9" s="22"/>
      <c r="AZ9" s="22"/>
      <c r="BA9" s="22"/>
      <c r="BB9" s="22"/>
      <c r="BC9" s="22"/>
      <c r="BD9" s="22"/>
      <c r="BE9" s="22"/>
    </row>
    <row r="10" spans="1:57" ht="23.45" customHeight="1">
      <c r="A10" s="10"/>
      <c r="B10" s="19"/>
      <c r="C10" s="168"/>
      <c r="D10" s="169"/>
      <c r="E10" s="169"/>
      <c r="F10" s="170"/>
      <c r="G10" s="170"/>
      <c r="H10" s="170"/>
      <c r="I10" s="170"/>
      <c r="J10" s="170"/>
      <c r="K10" s="170"/>
      <c r="L10" s="170"/>
      <c r="M10" s="170"/>
      <c r="N10" s="170"/>
      <c r="O10" s="170"/>
      <c r="P10" s="170"/>
      <c r="Q10" s="170"/>
    </row>
    <row r="11" spans="1:57" ht="20.25" customHeight="1">
      <c r="A11" s="10"/>
      <c r="B11" s="10"/>
      <c r="C11" s="171" t="s">
        <v>71</v>
      </c>
      <c r="D11" s="10"/>
      <c r="E11" s="10"/>
      <c r="O11" s="163"/>
      <c r="P11" s="163"/>
      <c r="Q11" s="163"/>
      <c r="R11" s="10"/>
    </row>
    <row r="12" spans="1:57" ht="18" customHeight="1">
      <c r="A12" s="10"/>
      <c r="B12" s="10"/>
      <c r="C12" s="171" t="s">
        <v>72</v>
      </c>
      <c r="D12" s="10"/>
      <c r="E12" s="10"/>
      <c r="O12" s="163"/>
      <c r="P12" s="163"/>
      <c r="Q12" s="163"/>
      <c r="R12" s="10"/>
    </row>
    <row r="13" spans="1:57" ht="26.65" hidden="1" customHeight="1"/>
    <row r="14" spans="1:57" ht="26.45" hidden="1" customHeight="1"/>
    <row r="15" spans="1:57" ht="26.45" hidden="1" customHeight="1"/>
    <row r="16" spans="1:57"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146557</v>
      </c>
      <c r="P14" s="69">
        <v>251900</v>
      </c>
      <c r="Q14" s="65" t="str">
        <f t="shared" si="5"/>
        <v>n/a</v>
      </c>
      <c r="R14" s="65">
        <f t="shared" si="6"/>
        <v>-0.53291893256548639</v>
      </c>
      <c r="S14" s="61">
        <f t="shared" si="7"/>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 t="shared" si="21"/>
        <v>n/a</v>
      </c>
      <c r="L26" s="61">
        <f t="shared" si="12"/>
        <v>5.1219008264462813</v>
      </c>
      <c r="M26" s="69">
        <v>10872</v>
      </c>
      <c r="N26" s="69">
        <v>2139</v>
      </c>
      <c r="O26" s="69">
        <v>892</v>
      </c>
      <c r="P26" s="69">
        <v>6109</v>
      </c>
      <c r="Q26" s="65">
        <f t="shared" si="22"/>
        <v>4.0827489481065919</v>
      </c>
      <c r="R26" s="65">
        <f t="shared" si="23"/>
        <v>11.188340807174887</v>
      </c>
      <c r="S26" s="61">
        <f t="shared" si="24"/>
        <v>0.7796693403175643</v>
      </c>
      <c r="T26" s="69">
        <v>165083</v>
      </c>
      <c r="U26" s="71">
        <f>20768+8294</f>
        <v>29062</v>
      </c>
      <c r="V26" s="71">
        <f>659951+168729+38484</f>
        <v>867164</v>
      </c>
    </row>
    <row r="27" spans="1:38" ht="15.75" thickBot="1">
      <c r="A27" s="10"/>
      <c r="B27" s="13"/>
      <c r="C27" s="36" t="s">
        <v>16</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405505</v>
      </c>
      <c r="G28" s="48">
        <f t="shared" si="25"/>
        <v>4146</v>
      </c>
      <c r="H28" s="48">
        <f t="shared" si="25"/>
        <v>226205</v>
      </c>
      <c r="I28" s="48">
        <f t="shared" si="25"/>
        <v>655947</v>
      </c>
      <c r="J28" s="68">
        <f t="shared" si="0"/>
        <v>96.806319343945972</v>
      </c>
      <c r="K28" s="68">
        <f t="shared" si="21"/>
        <v>0.79264384076390892</v>
      </c>
      <c r="L28" s="64">
        <f t="shared" si="12"/>
        <v>-0.38180218828655366</v>
      </c>
      <c r="M28" s="48">
        <f t="shared" si="26"/>
        <v>866977</v>
      </c>
      <c r="N28" s="48">
        <f t="shared" si="26"/>
        <v>10103</v>
      </c>
      <c r="O28" s="48">
        <f t="shared" si="26"/>
        <v>1282196</v>
      </c>
      <c r="P28" s="48">
        <f t="shared" si="26"/>
        <v>1790526</v>
      </c>
      <c r="Q28" s="68">
        <f t="shared" si="22"/>
        <v>84.813817677917456</v>
      </c>
      <c r="R28" s="68">
        <f t="shared" si="23"/>
        <v>-0.32383426558810047</v>
      </c>
      <c r="S28" s="64">
        <f t="shared" si="24"/>
        <v>-0.51579759243931678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118022</v>
      </c>
      <c r="P14" s="69">
        <v>134226</v>
      </c>
      <c r="Q14" s="65" t="str">
        <f t="shared" si="5"/>
        <v>n/a</v>
      </c>
      <c r="R14" s="65">
        <f t="shared" si="6"/>
        <v>-0.69615834335971261</v>
      </c>
      <c r="S14" s="61">
        <f t="shared" si="7"/>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16</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6.5" thickTop="1" thickBot="1">
      <c r="A28" s="10"/>
      <c r="B28" s="13"/>
      <c r="C28" s="39" t="s">
        <v>17</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1055991</v>
      </c>
      <c r="P28" s="48">
        <f t="shared" si="26"/>
        <v>1134579</v>
      </c>
      <c r="Q28" s="68">
        <f t="shared" si="22"/>
        <v>76.467181467181462</v>
      </c>
      <c r="R28" s="68">
        <f t="shared" si="23"/>
        <v>-0.56299627553643927</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 t="shared" si="3"/>
        <v>-0.69255905012746655</v>
      </c>
      <c r="L14" s="61">
        <f t="shared" si="4"/>
        <v>-0.70709713779638506</v>
      </c>
      <c r="M14" s="69">
        <v>21828</v>
      </c>
      <c r="N14" s="69">
        <v>0</v>
      </c>
      <c r="O14" s="69">
        <v>70999</v>
      </c>
      <c r="P14" s="69">
        <v>74523</v>
      </c>
      <c r="Q14" s="65" t="str">
        <f t="shared" si="5"/>
        <v>n/a</v>
      </c>
      <c r="R14" s="65">
        <f t="shared" si="6"/>
        <v>-0.69255905012746655</v>
      </c>
      <c r="S14" s="61">
        <f t="shared" si="7"/>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16</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6.5" thickTop="1" thickBot="1">
      <c r="A28" s="10"/>
      <c r="B28" s="13"/>
      <c r="C28" s="39" t="s">
        <v>17</v>
      </c>
      <c r="D28" s="40"/>
      <c r="E28" s="41"/>
      <c r="F28" s="48">
        <f t="shared" ref="F28" si="29">F11+F14+F17+F20+F23+F26</f>
        <v>219956</v>
      </c>
      <c r="G28" s="48">
        <f t="shared" si="26"/>
        <v>1288</v>
      </c>
      <c r="H28" s="48">
        <f t="shared" si="26"/>
        <v>561043</v>
      </c>
      <c r="I28" s="48">
        <f t="shared" si="26"/>
        <v>620852</v>
      </c>
      <c r="J28" s="68">
        <f t="shared" si="0"/>
        <v>169.77329192546583</v>
      </c>
      <c r="K28" s="68">
        <f t="shared" si="21"/>
        <v>-0.60795161868163405</v>
      </c>
      <c r="L28" s="64">
        <f t="shared" si="12"/>
        <v>-0.64571910857982262</v>
      </c>
      <c r="M28" s="48">
        <f t="shared" si="27"/>
        <v>219956</v>
      </c>
      <c r="N28" s="48">
        <f t="shared" si="27"/>
        <v>1288</v>
      </c>
      <c r="O28" s="48">
        <f t="shared" si="27"/>
        <v>561043</v>
      </c>
      <c r="P28" s="48">
        <f t="shared" si="27"/>
        <v>620852</v>
      </c>
      <c r="Q28" s="68">
        <f t="shared" si="22"/>
        <v>169.77329192546583</v>
      </c>
      <c r="R28" s="68">
        <f t="shared" si="23"/>
        <v>-0.60795161868163405</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 t="shared" ref="K27:K28" si="2">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 t="shared" si="2"/>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abSelected="1" zoomScale="85" zoomScaleNormal="85" workbookViewId="0">
      <selection activeCell="U43" sqref="U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123</v>
      </c>
      <c r="M11" s="54" t="s">
        <v>124</v>
      </c>
      <c r="N11" s="54" t="s">
        <v>125</v>
      </c>
      <c r="O11" s="54" t="s">
        <v>126</v>
      </c>
      <c r="P11" s="54" t="s">
        <v>127</v>
      </c>
      <c r="Q11" s="142" t="s">
        <v>128</v>
      </c>
      <c r="R11" s="54">
        <v>2025</v>
      </c>
      <c r="S11" s="54">
        <v>2024</v>
      </c>
      <c r="T11" s="54">
        <v>2023</v>
      </c>
      <c r="U11" s="54">
        <v>2022</v>
      </c>
      <c r="V11" s="53">
        <v>2021</v>
      </c>
      <c r="W11" s="53">
        <v>2020</v>
      </c>
      <c r="X11" s="53">
        <v>2019</v>
      </c>
      <c r="Y11" s="54" t="s">
        <v>123</v>
      </c>
      <c r="Z11" s="54" t="s">
        <v>124</v>
      </c>
      <c r="AA11" s="54" t="s">
        <v>125</v>
      </c>
      <c r="AB11" s="54" t="s">
        <v>126</v>
      </c>
      <c r="AC11" s="54" t="s">
        <v>127</v>
      </c>
      <c r="AD11" s="142" t="s">
        <v>128</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zoomScale="85" zoomScaleNormal="85" workbookViewId="0">
      <selection activeCell="C9" sqref="C9:E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46</vt:i4>
      </vt:variant>
      <vt:variant>
        <vt:lpstr>Adlandırılmış Aralıklar</vt:lpstr>
      </vt:variant>
      <vt:variant>
        <vt:i4>2</vt:i4>
      </vt:variant>
    </vt:vector>
  </HeadingPairs>
  <TitlesOfParts>
    <vt:vector size="48" baseType="lpstr">
      <vt:lpstr> </vt:lpstr>
      <vt:lpstr>Notlar</vt:lpstr>
      <vt:lpstr>Yasal Uyarı</vt:lpstr>
      <vt:lpstr>Gemi Doluluk Oranları</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2025-02-17T09:26:47Z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