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Holding\Investor Relations\GPH Yolcu Istatistikleri\May_2025\"/>
    </mc:Choice>
  </mc:AlternateContent>
  <xr:revisionPtr revIDLastSave="0" documentId="13_ncr:1_{EBB87B47-29AB-4415-8DB7-2162941DE352}" xr6:coauthVersionLast="47" xr6:coauthVersionMax="47" xr10:uidLastSave="{00000000-0000-0000-0000-000000000000}"/>
  <bookViews>
    <workbookView xWindow="-120" yWindow="-120" windowWidth="29040" windowHeight="15840" activeTab="4" xr2:uid="{00000000-000D-0000-FFFF-FFFF00000000}"/>
  </bookViews>
  <sheets>
    <sheet name=" " sheetId="3" r:id="rId1"/>
    <sheet name="Notlar" sheetId="11" r:id="rId2"/>
    <sheet name="Yasal Uyarı" sheetId="13" r:id="rId3"/>
    <sheet name="Gemi Doluluk Oranları" sheetId="26" r:id="rId4"/>
    <sheet name="Mayıs-2025" sheetId="69" r:id="rId5"/>
    <sheet name="Nisan-2025" sheetId="68" r:id="rId6"/>
    <sheet name="Mart-2025" sheetId="67" r:id="rId7"/>
    <sheet name="Şubat-2025" sheetId="66" r:id="rId8"/>
    <sheet name="Ocak-2025" sheetId="65" r:id="rId9"/>
    <sheet name="Aralık-24" sheetId="64" r:id="rId10"/>
    <sheet name="Kasım-24" sheetId="63" r:id="rId11"/>
    <sheet name="Ekim-24" sheetId="60" r:id="rId12"/>
    <sheet name="Eylül-2024" sheetId="59" r:id="rId13"/>
    <sheet name="Ağustos-24" sheetId="58" r:id="rId14"/>
    <sheet name="Temmuz-24" sheetId="57" r:id="rId15"/>
    <sheet name="Haziran-24" sheetId="56" r:id="rId16"/>
    <sheet name="Mayıs-24" sheetId="54" r:id="rId17"/>
    <sheet name="Nisan-24" sheetId="51" r:id="rId18"/>
    <sheet name="Mart-24" sheetId="52" r:id="rId19"/>
    <sheet name="Şubat-24" sheetId="53" r:id="rId20"/>
    <sheet name="Ocak-24" sheetId="48" r:id="rId21"/>
    <sheet name="Aralık-23" sheetId="47" r:id="rId22"/>
    <sheet name="Kasım-23" sheetId="46" r:id="rId23"/>
    <sheet name="Ekim-23" sheetId="45" r:id="rId24"/>
    <sheet name="Eylül-23" sheetId="44" r:id="rId25"/>
    <sheet name="Ağustos-23" sheetId="42" r:id="rId26"/>
    <sheet name="Temmuz-23" sheetId="41" r:id="rId27"/>
    <sheet name="Haziran-23" sheetId="40" r:id="rId28"/>
    <sheet name="Mayıs-23" sheetId="37" r:id="rId29"/>
    <sheet name="Nisan-23" sheetId="36" r:id="rId30"/>
    <sheet name="Mart-23" sheetId="34" r:id="rId31"/>
    <sheet name="Mart-23_Eski Raporlama" sheetId="33" r:id="rId32"/>
    <sheet name="Şubat-23" sheetId="32" r:id="rId33"/>
    <sheet name="Ocak-23" sheetId="31" r:id="rId34"/>
    <sheet name="Aralık-22" sheetId="28" r:id="rId35"/>
    <sheet name="Kasım-22" sheetId="29" r:id="rId36"/>
    <sheet name="Ekim-22" sheetId="30" r:id="rId37"/>
    <sheet name="Eylül-22" sheetId="24" r:id="rId38"/>
    <sheet name="Ağustos-22 " sheetId="22" r:id="rId39"/>
    <sheet name="Tem-22" sheetId="21" r:id="rId40"/>
    <sheet name="Haz-22" sheetId="20" r:id="rId41"/>
    <sheet name="May-22" sheetId="19" r:id="rId42"/>
    <sheet name="Nis-22" sheetId="18" r:id="rId43"/>
    <sheet name="Mart-22" sheetId="17" r:id="rId44"/>
    <sheet name="Subat-22" sheetId="16" r:id="rId45"/>
    <sheet name="Ocak-22" sheetId="15" r:id="rId46"/>
    <sheet name="Aralık-21" sheetId="14" r:id="rId47"/>
    <sheet name="Kasım-21" sheetId="10" r:id="rId48"/>
    <sheet name="Ekim-21" sheetId="9" r:id="rId49"/>
    <sheet name="Eylül-21" sheetId="1" r:id="rId50"/>
  </sheets>
  <definedNames>
    <definedName name="_Order1" hidden="1">255</definedName>
    <definedName name="_Order2" hidden="1">255</definedName>
    <definedName name="AcqOppSwitch" localSheetId="38">#REF!</definedName>
    <definedName name="AcqOppSwitch" localSheetId="25">#REF!</definedName>
    <definedName name="AcqOppSwitch" localSheetId="13">#REF!</definedName>
    <definedName name="AcqOppSwitch" localSheetId="21">#REF!</definedName>
    <definedName name="AcqOppSwitch" localSheetId="9">#REF!</definedName>
    <definedName name="AcqOppSwitch" localSheetId="23">#REF!</definedName>
    <definedName name="AcqOppSwitch" localSheetId="11">#REF!</definedName>
    <definedName name="AcqOppSwitch" localSheetId="12">#REF!</definedName>
    <definedName name="AcqOppSwitch" localSheetId="37">#REF!</definedName>
    <definedName name="AcqOppSwitch" localSheetId="24">#REF!</definedName>
    <definedName name="AcqOppSwitch" localSheetId="3">#REF!</definedName>
    <definedName name="AcqOppSwitch" localSheetId="27">#REF!</definedName>
    <definedName name="AcqOppSwitch" localSheetId="15">#REF!</definedName>
    <definedName name="AcqOppSwitch" localSheetId="22">#REF!</definedName>
    <definedName name="AcqOppSwitch" localSheetId="10">#REF!</definedName>
    <definedName name="AcqOppSwitch" localSheetId="6">#REF!</definedName>
    <definedName name="AcqOppSwitch" localSheetId="30">#REF!</definedName>
    <definedName name="AcqOppSwitch" localSheetId="31">#REF!</definedName>
    <definedName name="AcqOppSwitch" localSheetId="18">#REF!</definedName>
    <definedName name="AcqOppSwitch" localSheetId="4">#REF!</definedName>
    <definedName name="AcqOppSwitch" localSheetId="28">#REF!</definedName>
    <definedName name="AcqOppSwitch" localSheetId="16">#REF!</definedName>
    <definedName name="AcqOppSwitch" localSheetId="5">#REF!</definedName>
    <definedName name="AcqOppSwitch" localSheetId="29">#REF!</definedName>
    <definedName name="AcqOppSwitch" localSheetId="17">#REF!</definedName>
    <definedName name="AcqOppSwitch" localSheetId="8">#REF!</definedName>
    <definedName name="AcqOppSwitch" localSheetId="33">#REF!</definedName>
    <definedName name="AcqOppSwitch" localSheetId="20">#REF!</definedName>
    <definedName name="AcqOppSwitch" localSheetId="7">#REF!</definedName>
    <definedName name="AcqOppSwitch" localSheetId="32">#REF!</definedName>
    <definedName name="AcqOppSwitch" localSheetId="19">#REF!</definedName>
    <definedName name="AcqOppSwitch" localSheetId="26">#REF!</definedName>
    <definedName name="AcqOppSwitch" localSheetId="14">#REF!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8">#REF!</definedName>
    <definedName name="KalundborgSwitch" localSheetId="25">#REF!</definedName>
    <definedName name="KalundborgSwitch" localSheetId="13">#REF!</definedName>
    <definedName name="KalundborgSwitch" localSheetId="21">#REF!</definedName>
    <definedName name="KalundborgSwitch" localSheetId="9">#REF!</definedName>
    <definedName name="KalundborgSwitch" localSheetId="23">#REF!</definedName>
    <definedName name="KalundborgSwitch" localSheetId="11">#REF!</definedName>
    <definedName name="KalundborgSwitch" localSheetId="12">#REF!</definedName>
    <definedName name="KalundborgSwitch" localSheetId="37">#REF!</definedName>
    <definedName name="KalundborgSwitch" localSheetId="24">#REF!</definedName>
    <definedName name="KalundborgSwitch" localSheetId="3">#REF!</definedName>
    <definedName name="KalundborgSwitch" localSheetId="27">#REF!</definedName>
    <definedName name="KalundborgSwitch" localSheetId="15">#REF!</definedName>
    <definedName name="KalundborgSwitch" localSheetId="22">#REF!</definedName>
    <definedName name="KalundborgSwitch" localSheetId="10">#REF!</definedName>
    <definedName name="KalundborgSwitch" localSheetId="6">#REF!</definedName>
    <definedName name="KalundborgSwitch" localSheetId="30">#REF!</definedName>
    <definedName name="KalundborgSwitch" localSheetId="31">#REF!</definedName>
    <definedName name="KalundborgSwitch" localSheetId="18">#REF!</definedName>
    <definedName name="KalundborgSwitch" localSheetId="4">#REF!</definedName>
    <definedName name="KalundborgSwitch" localSheetId="28">#REF!</definedName>
    <definedName name="KalundborgSwitch" localSheetId="16">#REF!</definedName>
    <definedName name="KalundborgSwitch" localSheetId="5">#REF!</definedName>
    <definedName name="KalundborgSwitch" localSheetId="29">#REF!</definedName>
    <definedName name="KalundborgSwitch" localSheetId="17">#REF!</definedName>
    <definedName name="KalundborgSwitch" localSheetId="8">#REF!</definedName>
    <definedName name="KalundborgSwitch" localSheetId="33">#REF!</definedName>
    <definedName name="KalundborgSwitch" localSheetId="20">#REF!</definedName>
    <definedName name="KalundborgSwitch" localSheetId="7">#REF!</definedName>
    <definedName name="KalundborgSwitch" localSheetId="32">#REF!</definedName>
    <definedName name="KalundborgSwitch" localSheetId="19">#REF!</definedName>
    <definedName name="KalundborgSwitch" localSheetId="26">#REF!</definedName>
    <definedName name="KalundborgSwitch" localSheetId="14">#REF!</definedName>
    <definedName name="LasPalmasSwitch" localSheetId="38">#REF!</definedName>
    <definedName name="LasPalmasSwitch" localSheetId="25">#REF!</definedName>
    <definedName name="LasPalmasSwitch" localSheetId="13">#REF!</definedName>
    <definedName name="LasPalmasSwitch" localSheetId="34">#REF!</definedName>
    <definedName name="LasPalmasSwitch" localSheetId="21">#REF!</definedName>
    <definedName name="LasPalmasSwitch" localSheetId="9">#REF!</definedName>
    <definedName name="LasPalmasSwitch" localSheetId="36">#REF!</definedName>
    <definedName name="LasPalmasSwitch" localSheetId="23">#REF!</definedName>
    <definedName name="LasPalmasSwitch" localSheetId="11">#REF!</definedName>
    <definedName name="LasPalmasSwitch" localSheetId="12">#REF!</definedName>
    <definedName name="LasPalmasSwitch" localSheetId="37">#REF!</definedName>
    <definedName name="LasPalmasSwitch" localSheetId="24">#REF!</definedName>
    <definedName name="LasPalmasSwitch" localSheetId="3">#REF!</definedName>
    <definedName name="LasPalmasSwitch" localSheetId="27">#REF!</definedName>
    <definedName name="LasPalmasSwitch" localSheetId="15">#REF!</definedName>
    <definedName name="LasPalmasSwitch" localSheetId="35">#REF!</definedName>
    <definedName name="LasPalmasSwitch" localSheetId="22">#REF!</definedName>
    <definedName name="LasPalmasSwitch" localSheetId="10">#REF!</definedName>
    <definedName name="LasPalmasSwitch" localSheetId="6">#REF!</definedName>
    <definedName name="LasPalmasSwitch" localSheetId="30">#REF!</definedName>
    <definedName name="LasPalmasSwitch" localSheetId="31">#REF!</definedName>
    <definedName name="LasPalmasSwitch" localSheetId="18">#REF!</definedName>
    <definedName name="LasPalmasSwitch" localSheetId="4">#REF!</definedName>
    <definedName name="LasPalmasSwitch" localSheetId="28">#REF!</definedName>
    <definedName name="LasPalmasSwitch" localSheetId="16">#REF!</definedName>
    <definedName name="LasPalmasSwitch" localSheetId="5">#REF!</definedName>
    <definedName name="LasPalmasSwitch" localSheetId="29">#REF!</definedName>
    <definedName name="LasPalmasSwitch" localSheetId="17">#REF!</definedName>
    <definedName name="LasPalmasSwitch" localSheetId="1">#REF!</definedName>
    <definedName name="LasPalmasSwitch" localSheetId="8">#REF!</definedName>
    <definedName name="LasPalmasSwitch" localSheetId="33">#REF!</definedName>
    <definedName name="LasPalmasSwitch" localSheetId="20">#REF!</definedName>
    <definedName name="LasPalmasSwitch" localSheetId="7">#REF!</definedName>
    <definedName name="LasPalmasSwitch" localSheetId="32">#REF!</definedName>
    <definedName name="LasPalmasSwitch" localSheetId="19">#REF!</definedName>
    <definedName name="LasPalmasSwitch" localSheetId="26">#REF!</definedName>
    <definedName name="LasPalmasSwitch" localSheetId="14">#REF!</definedName>
    <definedName name="LasPalmasSwitch" localSheetId="2">#REF!</definedName>
    <definedName name="ll" localSheetId="38">#REF!</definedName>
    <definedName name="ll">#REF!</definedName>
    <definedName name="ProjectionsSwitch" localSheetId="38">#REF!</definedName>
    <definedName name="ProjectionsSwitch" localSheetId="25">#REF!</definedName>
    <definedName name="ProjectionsSwitch" localSheetId="13">#REF!</definedName>
    <definedName name="ProjectionsSwitch" localSheetId="21">#REF!</definedName>
    <definedName name="ProjectionsSwitch" localSheetId="9">#REF!</definedName>
    <definedName name="ProjectionsSwitch" localSheetId="23">#REF!</definedName>
    <definedName name="ProjectionsSwitch" localSheetId="11">#REF!</definedName>
    <definedName name="ProjectionsSwitch" localSheetId="12">#REF!</definedName>
    <definedName name="ProjectionsSwitch" localSheetId="37">#REF!</definedName>
    <definedName name="ProjectionsSwitch" localSheetId="24">#REF!</definedName>
    <definedName name="ProjectionsSwitch" localSheetId="3">#REF!</definedName>
    <definedName name="ProjectionsSwitch" localSheetId="27">#REF!</definedName>
    <definedName name="ProjectionsSwitch" localSheetId="15">#REF!</definedName>
    <definedName name="ProjectionsSwitch" localSheetId="22">#REF!</definedName>
    <definedName name="ProjectionsSwitch" localSheetId="10">#REF!</definedName>
    <definedName name="ProjectionsSwitch" localSheetId="6">#REF!</definedName>
    <definedName name="ProjectionsSwitch" localSheetId="30">#REF!</definedName>
    <definedName name="ProjectionsSwitch" localSheetId="31">#REF!</definedName>
    <definedName name="ProjectionsSwitch" localSheetId="18">#REF!</definedName>
    <definedName name="ProjectionsSwitch" localSheetId="4">#REF!</definedName>
    <definedName name="ProjectionsSwitch" localSheetId="28">#REF!</definedName>
    <definedName name="ProjectionsSwitch" localSheetId="16">#REF!</definedName>
    <definedName name="ProjectionsSwitch" localSheetId="5">#REF!</definedName>
    <definedName name="ProjectionsSwitch" localSheetId="29">#REF!</definedName>
    <definedName name="ProjectionsSwitch" localSheetId="17">#REF!</definedName>
    <definedName name="ProjectionsSwitch" localSheetId="8">#REF!</definedName>
    <definedName name="ProjectionsSwitch" localSheetId="33">#REF!</definedName>
    <definedName name="ProjectionsSwitch" localSheetId="20">#REF!</definedName>
    <definedName name="ProjectionsSwitch" localSheetId="7">#REF!</definedName>
    <definedName name="ProjectionsSwitch" localSheetId="32">#REF!</definedName>
    <definedName name="ProjectionsSwitch" localSheetId="19">#REF!</definedName>
    <definedName name="ProjectionsSwitch" localSheetId="26">#REF!</definedName>
    <definedName name="ProjectionsSwitch" localSheetId="14">#REF!</definedName>
    <definedName name="SanJuanSwitch" localSheetId="38">#REF!</definedName>
    <definedName name="SanJuanSwitch" localSheetId="25">#REF!</definedName>
    <definedName name="SanJuanSwitch" localSheetId="13">#REF!</definedName>
    <definedName name="SanJuanSwitch" localSheetId="21">#REF!</definedName>
    <definedName name="SanJuanSwitch" localSheetId="9">#REF!</definedName>
    <definedName name="SanJuanSwitch" localSheetId="23">#REF!</definedName>
    <definedName name="SanJuanSwitch" localSheetId="11">#REF!</definedName>
    <definedName name="SanJuanSwitch" localSheetId="12">#REF!</definedName>
    <definedName name="SanJuanSwitch" localSheetId="37">#REF!</definedName>
    <definedName name="SanJuanSwitch" localSheetId="24">#REF!</definedName>
    <definedName name="SanJuanSwitch" localSheetId="3">#REF!</definedName>
    <definedName name="SanJuanSwitch" localSheetId="27">#REF!</definedName>
    <definedName name="SanJuanSwitch" localSheetId="15">#REF!</definedName>
    <definedName name="SanJuanSwitch" localSheetId="22">#REF!</definedName>
    <definedName name="SanJuanSwitch" localSheetId="10">#REF!</definedName>
    <definedName name="SanJuanSwitch" localSheetId="6">#REF!</definedName>
    <definedName name="SanJuanSwitch" localSheetId="30">#REF!</definedName>
    <definedName name="SanJuanSwitch" localSheetId="31">#REF!</definedName>
    <definedName name="SanJuanSwitch" localSheetId="18">#REF!</definedName>
    <definedName name="SanJuanSwitch" localSheetId="4">#REF!</definedName>
    <definedName name="SanJuanSwitch" localSheetId="28">#REF!</definedName>
    <definedName name="SanJuanSwitch" localSheetId="16">#REF!</definedName>
    <definedName name="SanJuanSwitch" localSheetId="5">#REF!</definedName>
    <definedName name="SanJuanSwitch" localSheetId="29">#REF!</definedName>
    <definedName name="SanJuanSwitch" localSheetId="17">#REF!</definedName>
    <definedName name="SanJuanSwitch" localSheetId="8">#REF!</definedName>
    <definedName name="SanJuanSwitch" localSheetId="33">#REF!</definedName>
    <definedName name="SanJuanSwitch" localSheetId="20">#REF!</definedName>
    <definedName name="SanJuanSwitch" localSheetId="7">#REF!</definedName>
    <definedName name="SanJuanSwitch" localSheetId="32">#REF!</definedName>
    <definedName name="SanJuanSwitch" localSheetId="19">#REF!</definedName>
    <definedName name="SanJuanSwitch" localSheetId="26">#REF!</definedName>
    <definedName name="SanJuanSwitch" localSheetId="14">#REF!</definedName>
    <definedName name="ScenarioSwitch" localSheetId="38">#REF!</definedName>
    <definedName name="ScenarioSwitch" localSheetId="25">#REF!</definedName>
    <definedName name="ScenarioSwitch" localSheetId="13">#REF!</definedName>
    <definedName name="ScenarioSwitch" localSheetId="21">#REF!</definedName>
    <definedName name="ScenarioSwitch" localSheetId="9">#REF!</definedName>
    <definedName name="ScenarioSwitch" localSheetId="23">#REF!</definedName>
    <definedName name="ScenarioSwitch" localSheetId="11">#REF!</definedName>
    <definedName name="ScenarioSwitch" localSheetId="12">#REF!</definedName>
    <definedName name="ScenarioSwitch" localSheetId="37">#REF!</definedName>
    <definedName name="ScenarioSwitch" localSheetId="24">#REF!</definedName>
    <definedName name="ScenarioSwitch" localSheetId="3">#REF!</definedName>
    <definedName name="ScenarioSwitch" localSheetId="27">#REF!</definedName>
    <definedName name="ScenarioSwitch" localSheetId="15">#REF!</definedName>
    <definedName name="ScenarioSwitch" localSheetId="22">#REF!</definedName>
    <definedName name="ScenarioSwitch" localSheetId="10">#REF!</definedName>
    <definedName name="ScenarioSwitch" localSheetId="6">#REF!</definedName>
    <definedName name="ScenarioSwitch" localSheetId="30">#REF!</definedName>
    <definedName name="ScenarioSwitch" localSheetId="31">#REF!</definedName>
    <definedName name="ScenarioSwitch" localSheetId="18">#REF!</definedName>
    <definedName name="ScenarioSwitch" localSheetId="4">#REF!</definedName>
    <definedName name="ScenarioSwitch" localSheetId="28">#REF!</definedName>
    <definedName name="ScenarioSwitch" localSheetId="16">#REF!</definedName>
    <definedName name="ScenarioSwitch" localSheetId="5">#REF!</definedName>
    <definedName name="ScenarioSwitch" localSheetId="29">#REF!</definedName>
    <definedName name="ScenarioSwitch" localSheetId="17">#REF!</definedName>
    <definedName name="ScenarioSwitch" localSheetId="8">#REF!</definedName>
    <definedName name="ScenarioSwitch" localSheetId="33">#REF!</definedName>
    <definedName name="ScenarioSwitch" localSheetId="20">#REF!</definedName>
    <definedName name="ScenarioSwitch" localSheetId="7">#REF!</definedName>
    <definedName name="ScenarioSwitch" localSheetId="32">#REF!</definedName>
    <definedName name="ScenarioSwitch" localSheetId="19">#REF!</definedName>
    <definedName name="ScenarioSwitch" localSheetId="26">#REF!</definedName>
    <definedName name="ScenarioSwitch" localSheetId="14">#REF!</definedName>
    <definedName name="TortolaSwitch" localSheetId="38">#REF!</definedName>
    <definedName name="TortolaSwitch" localSheetId="25">#REF!</definedName>
    <definedName name="TortolaSwitch" localSheetId="13">#REF!</definedName>
    <definedName name="TortolaSwitch" localSheetId="21">#REF!</definedName>
    <definedName name="TortolaSwitch" localSheetId="9">#REF!</definedName>
    <definedName name="TortolaSwitch" localSheetId="23">#REF!</definedName>
    <definedName name="TortolaSwitch" localSheetId="11">#REF!</definedName>
    <definedName name="TortolaSwitch" localSheetId="12">#REF!</definedName>
    <definedName name="TortolaSwitch" localSheetId="37">#REF!</definedName>
    <definedName name="TortolaSwitch" localSheetId="24">#REF!</definedName>
    <definedName name="TortolaSwitch" localSheetId="3">#REF!</definedName>
    <definedName name="TortolaSwitch" localSheetId="27">#REF!</definedName>
    <definedName name="TortolaSwitch" localSheetId="15">#REF!</definedName>
    <definedName name="TortolaSwitch" localSheetId="22">#REF!</definedName>
    <definedName name="TortolaSwitch" localSheetId="10">#REF!</definedName>
    <definedName name="TortolaSwitch" localSheetId="6">#REF!</definedName>
    <definedName name="TortolaSwitch" localSheetId="30">#REF!</definedName>
    <definedName name="TortolaSwitch" localSheetId="31">#REF!</definedName>
    <definedName name="TortolaSwitch" localSheetId="18">#REF!</definedName>
    <definedName name="TortolaSwitch" localSheetId="4">#REF!</definedName>
    <definedName name="TortolaSwitch" localSheetId="28">#REF!</definedName>
    <definedName name="TortolaSwitch" localSheetId="16">#REF!</definedName>
    <definedName name="TortolaSwitch" localSheetId="5">#REF!</definedName>
    <definedName name="TortolaSwitch" localSheetId="29">#REF!</definedName>
    <definedName name="TortolaSwitch" localSheetId="17">#REF!</definedName>
    <definedName name="TortolaSwitch" localSheetId="8">#REF!</definedName>
    <definedName name="TortolaSwitch" localSheetId="33">#REF!</definedName>
    <definedName name="TortolaSwitch" localSheetId="20">#REF!</definedName>
    <definedName name="TortolaSwitch" localSheetId="7">#REF!</definedName>
    <definedName name="TortolaSwitch" localSheetId="32">#REF!</definedName>
    <definedName name="TortolaSwitch" localSheetId="19">#REF!</definedName>
    <definedName name="TortolaSwitch" localSheetId="26">#REF!</definedName>
    <definedName name="TortolaSwitch" localSheetId="14">#REF!</definedName>
    <definedName name="ValenciaSwitch" localSheetId="38">#REF!</definedName>
    <definedName name="ValenciaSwitch" localSheetId="25">#REF!</definedName>
    <definedName name="ValenciaSwitch" localSheetId="13">#REF!</definedName>
    <definedName name="ValenciaSwitch" localSheetId="21">#REF!</definedName>
    <definedName name="ValenciaSwitch" localSheetId="9">#REF!</definedName>
    <definedName name="ValenciaSwitch" localSheetId="23">#REF!</definedName>
    <definedName name="ValenciaSwitch" localSheetId="11">#REF!</definedName>
    <definedName name="ValenciaSwitch" localSheetId="12">#REF!</definedName>
    <definedName name="ValenciaSwitch" localSheetId="37">#REF!</definedName>
    <definedName name="ValenciaSwitch" localSheetId="24">#REF!</definedName>
    <definedName name="ValenciaSwitch" localSheetId="3">#REF!</definedName>
    <definedName name="ValenciaSwitch" localSheetId="27">#REF!</definedName>
    <definedName name="ValenciaSwitch" localSheetId="15">#REF!</definedName>
    <definedName name="ValenciaSwitch" localSheetId="22">#REF!</definedName>
    <definedName name="ValenciaSwitch" localSheetId="10">#REF!</definedName>
    <definedName name="ValenciaSwitch" localSheetId="6">#REF!</definedName>
    <definedName name="ValenciaSwitch" localSheetId="30">#REF!</definedName>
    <definedName name="ValenciaSwitch" localSheetId="31">#REF!</definedName>
    <definedName name="ValenciaSwitch" localSheetId="18">#REF!</definedName>
    <definedName name="ValenciaSwitch" localSheetId="4">#REF!</definedName>
    <definedName name="ValenciaSwitch" localSheetId="28">#REF!</definedName>
    <definedName name="ValenciaSwitch" localSheetId="16">#REF!</definedName>
    <definedName name="ValenciaSwitch" localSheetId="5">#REF!</definedName>
    <definedName name="ValenciaSwitch" localSheetId="29">#REF!</definedName>
    <definedName name="ValenciaSwitch" localSheetId="17">#REF!</definedName>
    <definedName name="ValenciaSwitch" localSheetId="8">#REF!</definedName>
    <definedName name="ValenciaSwitch" localSheetId="33">#REF!</definedName>
    <definedName name="ValenciaSwitch" localSheetId="20">#REF!</definedName>
    <definedName name="ValenciaSwitch" localSheetId="7">#REF!</definedName>
    <definedName name="ValenciaSwitch" localSheetId="32">#REF!</definedName>
    <definedName name="ValenciaSwitch" localSheetId="19">#REF!</definedName>
    <definedName name="ValenciaSwitch" localSheetId="26">#REF!</definedName>
    <definedName name="ValenciaSwitch" localSheetId="14">#REF!</definedName>
    <definedName name="_xlnm.Print_Area" localSheetId="1">Notlar!$A$1:$CA$35</definedName>
    <definedName name="_xlnm.Print_Area" localSheetId="2">'Yasal Uyarı'!$A$1:$CA$35</definedName>
    <definedName name="z" localSheetId="38">#REF!</definedName>
    <definedName name="z" localSheetId="25">#REF!</definedName>
    <definedName name="z" localSheetId="13">#REF!</definedName>
    <definedName name="z" localSheetId="34">#REF!</definedName>
    <definedName name="z" localSheetId="21">#REF!</definedName>
    <definedName name="z" localSheetId="9">#REF!</definedName>
    <definedName name="z" localSheetId="36">#REF!</definedName>
    <definedName name="z" localSheetId="23">#REF!</definedName>
    <definedName name="z" localSheetId="11">#REF!</definedName>
    <definedName name="z" localSheetId="12">#REF!</definedName>
    <definedName name="z" localSheetId="37">#REF!</definedName>
    <definedName name="z" localSheetId="24">#REF!</definedName>
    <definedName name="z" localSheetId="3">#REF!</definedName>
    <definedName name="z" localSheetId="27">#REF!</definedName>
    <definedName name="z" localSheetId="15">#REF!</definedName>
    <definedName name="z" localSheetId="35">#REF!</definedName>
    <definedName name="z" localSheetId="22">#REF!</definedName>
    <definedName name="z" localSheetId="10">#REF!</definedName>
    <definedName name="z" localSheetId="6">#REF!</definedName>
    <definedName name="z" localSheetId="30">#REF!</definedName>
    <definedName name="z" localSheetId="31">#REF!</definedName>
    <definedName name="z" localSheetId="18">#REF!</definedName>
    <definedName name="z" localSheetId="4">#REF!</definedName>
    <definedName name="z" localSheetId="28">#REF!</definedName>
    <definedName name="z" localSheetId="16">#REF!</definedName>
    <definedName name="z" localSheetId="5">#REF!</definedName>
    <definedName name="z" localSheetId="29">#REF!</definedName>
    <definedName name="z" localSheetId="17">#REF!</definedName>
    <definedName name="z" localSheetId="1">#REF!</definedName>
    <definedName name="z" localSheetId="8">#REF!</definedName>
    <definedName name="z" localSheetId="33">#REF!</definedName>
    <definedName name="z" localSheetId="20">#REF!</definedName>
    <definedName name="z" localSheetId="7">#REF!</definedName>
    <definedName name="z" localSheetId="32">#REF!</definedName>
    <definedName name="z" localSheetId="19">#REF!</definedName>
    <definedName name="z" localSheetId="26">#REF!</definedName>
    <definedName name="z" localSheetId="14">#REF!</definedName>
    <definedName name="z" localSheetId="2">#REF!</definedName>
    <definedName name="Z_5F6D01E3_9E6F_4D7F_980F_63899AF95899_.wvu.Cols" localSheetId="38" hidden="1">'Ağustos-22 '!$X:$XFD</definedName>
    <definedName name="Z_5F6D01E3_9E6F_4D7F_980F_63899AF95899_.wvu.Cols" localSheetId="34" hidden="1">'Aralık-22'!$X:$XFD</definedName>
    <definedName name="Z_5F6D01E3_9E6F_4D7F_980F_63899AF95899_.wvu.Cols" localSheetId="36" hidden="1">'Ekim-22'!$X:$XFD</definedName>
    <definedName name="Z_5F6D01E3_9E6F_4D7F_980F_63899AF95899_.wvu.Cols" localSheetId="37" hidden="1">'Eylül-22'!$X:$XFD</definedName>
    <definedName name="Z_5F6D01E3_9E6F_4D7F_980F_63899AF95899_.wvu.Cols" localSheetId="3" hidden="1">'Gemi Doluluk Oranları'!$AT:$XFD</definedName>
    <definedName name="Z_5F6D01E3_9E6F_4D7F_980F_63899AF95899_.wvu.Cols" localSheetId="35" hidden="1">'Kasım-22'!$X:$XFD</definedName>
    <definedName name="Z_5F6D01E3_9E6F_4D7F_980F_63899AF95899_.wvu.Cols" localSheetId="33"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69" l="1"/>
  <c r="Q28" i="1"/>
  <c r="P28" i="1"/>
  <c r="O28" i="1"/>
  <c r="N28" i="1"/>
  <c r="M28" i="1"/>
  <c r="L28" i="1"/>
  <c r="K28" i="1"/>
  <c r="J28" i="1"/>
  <c r="I28" i="1"/>
  <c r="H28" i="1"/>
  <c r="G28" i="1"/>
  <c r="F28" i="1"/>
  <c r="Q27" i="1"/>
  <c r="P27" i="1"/>
  <c r="O27" i="1"/>
  <c r="N27" i="1"/>
  <c r="M27" i="1"/>
  <c r="L27" i="1"/>
  <c r="K27" i="1"/>
  <c r="J27" i="1"/>
  <c r="I27" i="1"/>
  <c r="H27" i="1"/>
  <c r="G27" i="1"/>
  <c r="F27" i="1"/>
  <c r="O26" i="1"/>
  <c r="N26" i="1"/>
  <c r="J26" i="1"/>
  <c r="I26" i="1"/>
  <c r="O25" i="1"/>
  <c r="N25" i="1"/>
  <c r="J25" i="1"/>
  <c r="I25" i="1"/>
  <c r="O23" i="1"/>
  <c r="N23" i="1"/>
  <c r="J23" i="1"/>
  <c r="I23" i="1"/>
  <c r="O22" i="1"/>
  <c r="N22" i="1"/>
  <c r="J22" i="1"/>
  <c r="I22" i="1"/>
  <c r="O20" i="1"/>
  <c r="N20" i="1"/>
  <c r="J20" i="1"/>
  <c r="I20" i="1"/>
  <c r="O19" i="1"/>
  <c r="N19" i="1"/>
  <c r="J19" i="1"/>
  <c r="I19" i="1"/>
  <c r="O17" i="1"/>
  <c r="N17" i="1"/>
  <c r="J17" i="1"/>
  <c r="I17" i="1"/>
  <c r="F17" i="1"/>
  <c r="O16" i="1"/>
  <c r="N16" i="1"/>
  <c r="J16" i="1"/>
  <c r="I16" i="1"/>
  <c r="O14" i="1"/>
  <c r="N14" i="1"/>
  <c r="J14" i="1"/>
  <c r="I14" i="1"/>
  <c r="O13" i="1"/>
  <c r="N13" i="1"/>
  <c r="J13" i="1"/>
  <c r="I13" i="1"/>
  <c r="O11" i="1"/>
  <c r="N11" i="1"/>
  <c r="J11" i="1"/>
  <c r="I11" i="1"/>
  <c r="O10" i="1"/>
  <c r="N10" i="1"/>
  <c r="J10" i="1"/>
  <c r="I10" i="1"/>
  <c r="Q28" i="9"/>
  <c r="P28" i="9"/>
  <c r="O28" i="9"/>
  <c r="N28" i="9"/>
  <c r="M28" i="9"/>
  <c r="L28" i="9"/>
  <c r="K28" i="9"/>
  <c r="J28" i="9"/>
  <c r="I28" i="9"/>
  <c r="H28" i="9"/>
  <c r="G28" i="9"/>
  <c r="F28" i="9"/>
  <c r="Q27" i="9"/>
  <c r="P27" i="9"/>
  <c r="O27" i="9"/>
  <c r="N27" i="9"/>
  <c r="M27" i="9"/>
  <c r="L27" i="9"/>
  <c r="K27" i="9"/>
  <c r="J27" i="9"/>
  <c r="I27" i="9"/>
  <c r="H27" i="9"/>
  <c r="G27" i="9"/>
  <c r="F27" i="9"/>
  <c r="O26" i="9"/>
  <c r="N26" i="9"/>
  <c r="J26" i="9"/>
  <c r="I26" i="9"/>
  <c r="O25" i="9"/>
  <c r="N25" i="9"/>
  <c r="J25" i="9"/>
  <c r="I25" i="9"/>
  <c r="O23" i="9"/>
  <c r="N23" i="9"/>
  <c r="J23" i="9"/>
  <c r="I23" i="9"/>
  <c r="O22" i="9"/>
  <c r="N22" i="9"/>
  <c r="J22" i="9"/>
  <c r="I22" i="9"/>
  <c r="O20" i="9"/>
  <c r="N20" i="9"/>
  <c r="J20" i="9"/>
  <c r="I20" i="9"/>
  <c r="O19" i="9"/>
  <c r="N19" i="9"/>
  <c r="J19" i="9"/>
  <c r="I19" i="9"/>
  <c r="O17" i="9"/>
  <c r="N17" i="9"/>
  <c r="J17" i="9"/>
  <c r="I17" i="9"/>
  <c r="O16" i="9"/>
  <c r="N16" i="9"/>
  <c r="J16" i="9"/>
  <c r="I16" i="9"/>
  <c r="O14" i="9"/>
  <c r="N14" i="9"/>
  <c r="J14" i="9"/>
  <c r="I14" i="9"/>
  <c r="O13" i="9"/>
  <c r="N13" i="9"/>
  <c r="J13" i="9"/>
  <c r="I13" i="9"/>
  <c r="O11" i="9"/>
  <c r="N11" i="9"/>
  <c r="J11" i="9"/>
  <c r="I11" i="9"/>
  <c r="O10" i="9"/>
  <c r="N10" i="9"/>
  <c r="J10" i="9"/>
  <c r="I10" i="9"/>
  <c r="Q28" i="10"/>
  <c r="P28" i="10"/>
  <c r="O28" i="10"/>
  <c r="N28" i="10"/>
  <c r="M28" i="10"/>
  <c r="L28" i="10"/>
  <c r="K28" i="10"/>
  <c r="J28" i="10"/>
  <c r="I28" i="10"/>
  <c r="H28" i="10"/>
  <c r="G28" i="10"/>
  <c r="F28" i="10"/>
  <c r="Q27" i="10"/>
  <c r="P27" i="10"/>
  <c r="O27" i="10"/>
  <c r="N27" i="10"/>
  <c r="M27" i="10"/>
  <c r="L27" i="10"/>
  <c r="K27" i="10"/>
  <c r="J27" i="10"/>
  <c r="I27" i="10"/>
  <c r="H27" i="10"/>
  <c r="G27" i="10"/>
  <c r="F27" i="10"/>
  <c r="O26" i="10"/>
  <c r="N26" i="10"/>
  <c r="J26" i="10"/>
  <c r="I26" i="10"/>
  <c r="O25" i="10"/>
  <c r="N25" i="10"/>
  <c r="J25" i="10"/>
  <c r="I25" i="10"/>
  <c r="O23" i="10"/>
  <c r="N23" i="10"/>
  <c r="J23" i="10"/>
  <c r="I23" i="10"/>
  <c r="O22" i="10"/>
  <c r="N22" i="10"/>
  <c r="J22" i="10"/>
  <c r="I22" i="10"/>
  <c r="O20" i="10"/>
  <c r="N20" i="10"/>
  <c r="J20" i="10"/>
  <c r="I20" i="10"/>
  <c r="O19" i="10"/>
  <c r="N19" i="10"/>
  <c r="J19" i="10"/>
  <c r="I19" i="10"/>
  <c r="O17" i="10"/>
  <c r="N17" i="10"/>
  <c r="J17" i="10"/>
  <c r="I17" i="10"/>
  <c r="O16" i="10"/>
  <c r="N16" i="10"/>
  <c r="J16" i="10"/>
  <c r="I16" i="10"/>
  <c r="O14" i="10"/>
  <c r="N14" i="10"/>
  <c r="J14" i="10"/>
  <c r="I14" i="10"/>
  <c r="O13" i="10"/>
  <c r="N13" i="10"/>
  <c r="J13" i="10"/>
  <c r="I13" i="10"/>
  <c r="O11" i="10"/>
  <c r="N11" i="10"/>
  <c r="J11" i="10"/>
  <c r="I11" i="10"/>
  <c r="O10" i="10"/>
  <c r="N10" i="10"/>
  <c r="J10" i="10"/>
  <c r="I10" i="10"/>
  <c r="Q28" i="14"/>
  <c r="P28" i="14"/>
  <c r="O28" i="14"/>
  <c r="N28" i="14"/>
  <c r="K28" i="14"/>
  <c r="J28" i="14"/>
  <c r="I28" i="14"/>
  <c r="H28" i="14"/>
  <c r="G28" i="14"/>
  <c r="F28" i="14"/>
  <c r="Q27" i="14"/>
  <c r="P27" i="14"/>
  <c r="O27" i="14"/>
  <c r="N27" i="14"/>
  <c r="K27" i="14"/>
  <c r="J27" i="14"/>
  <c r="I27" i="14"/>
  <c r="H27" i="14"/>
  <c r="G27" i="14"/>
  <c r="F27" i="14"/>
  <c r="Q26" i="14"/>
  <c r="P26" i="14"/>
  <c r="O26" i="14"/>
  <c r="N26" i="14"/>
  <c r="M26" i="14"/>
  <c r="L26" i="14"/>
  <c r="J26" i="14"/>
  <c r="I26" i="14"/>
  <c r="H26" i="14"/>
  <c r="G26" i="14"/>
  <c r="Q25" i="14"/>
  <c r="O25" i="14"/>
  <c r="N25" i="14"/>
  <c r="M25" i="14"/>
  <c r="J25" i="14"/>
  <c r="I25" i="14"/>
  <c r="H25" i="14"/>
  <c r="G25" i="14"/>
  <c r="O23" i="14"/>
  <c r="N23" i="14"/>
  <c r="J23" i="14"/>
  <c r="I23" i="14"/>
  <c r="H23" i="14"/>
  <c r="G23" i="14"/>
  <c r="O22" i="14"/>
  <c r="N22" i="14"/>
  <c r="J22" i="14"/>
  <c r="I22" i="14"/>
  <c r="H22" i="14"/>
  <c r="G22" i="14"/>
  <c r="O20" i="14"/>
  <c r="N20" i="14"/>
  <c r="J20" i="14"/>
  <c r="I20" i="14"/>
  <c r="H20" i="14"/>
  <c r="G20" i="14"/>
  <c r="O19" i="14"/>
  <c r="N19" i="14"/>
  <c r="J19" i="14"/>
  <c r="I19" i="14"/>
  <c r="H19" i="14"/>
  <c r="G19" i="14"/>
  <c r="O17" i="14"/>
  <c r="N17" i="14"/>
  <c r="J17" i="14"/>
  <c r="I17" i="14"/>
  <c r="H17" i="14"/>
  <c r="G17" i="14"/>
  <c r="O16" i="14"/>
  <c r="N16" i="14"/>
  <c r="J16" i="14"/>
  <c r="I16" i="14"/>
  <c r="H16" i="14"/>
  <c r="G16" i="14"/>
  <c r="O14" i="14"/>
  <c r="N14" i="14"/>
  <c r="J14" i="14"/>
  <c r="I14" i="14"/>
  <c r="H14" i="14"/>
  <c r="G14" i="14"/>
  <c r="O13" i="14"/>
  <c r="N13" i="14"/>
  <c r="J13" i="14"/>
  <c r="I13" i="14"/>
  <c r="H13" i="14"/>
  <c r="G13" i="14"/>
  <c r="O11" i="14"/>
  <c r="N11" i="14"/>
  <c r="J11" i="14"/>
  <c r="I11" i="14"/>
  <c r="H11" i="14"/>
  <c r="G11" i="14"/>
  <c r="O10" i="14"/>
  <c r="N10" i="14"/>
  <c r="J10" i="14"/>
  <c r="I10" i="14"/>
  <c r="H10" i="14"/>
  <c r="G10" i="14"/>
  <c r="V28" i="15"/>
  <c r="U28" i="15"/>
  <c r="T28" i="15"/>
  <c r="S28" i="15"/>
  <c r="R28" i="15"/>
  <c r="Q28" i="15"/>
  <c r="P28" i="15"/>
  <c r="O28" i="15"/>
  <c r="N28" i="15"/>
  <c r="M28" i="15"/>
  <c r="L28" i="15"/>
  <c r="K28" i="15"/>
  <c r="J28" i="15"/>
  <c r="I28" i="15"/>
  <c r="H28" i="15"/>
  <c r="G28" i="15"/>
  <c r="F28" i="15"/>
  <c r="V27" i="15"/>
  <c r="U27" i="15"/>
  <c r="T27" i="15"/>
  <c r="S27" i="15"/>
  <c r="R27" i="15"/>
  <c r="Q27" i="15"/>
  <c r="P27" i="15"/>
  <c r="O27" i="15"/>
  <c r="N27" i="15"/>
  <c r="M27" i="15"/>
  <c r="L27" i="15"/>
  <c r="K27" i="15"/>
  <c r="J27" i="15"/>
  <c r="I27" i="15"/>
  <c r="H27" i="15"/>
  <c r="G27" i="15"/>
  <c r="F27" i="15"/>
  <c r="V26" i="15"/>
  <c r="U26" i="15"/>
  <c r="S26" i="15"/>
  <c r="R26" i="15"/>
  <c r="Q26" i="15"/>
  <c r="L26" i="15"/>
  <c r="K26" i="15"/>
  <c r="J26" i="15"/>
  <c r="V25" i="15"/>
  <c r="S25" i="15"/>
  <c r="R25" i="15"/>
  <c r="Q25" i="15"/>
  <c r="L25" i="15"/>
  <c r="K25" i="15"/>
  <c r="J25" i="15"/>
  <c r="S23" i="15"/>
  <c r="R23" i="15"/>
  <c r="Q23" i="15"/>
  <c r="L23" i="15"/>
  <c r="K23" i="15"/>
  <c r="J23" i="15"/>
  <c r="S22" i="15"/>
  <c r="R22" i="15"/>
  <c r="Q22" i="15"/>
  <c r="L22" i="15"/>
  <c r="K22" i="15"/>
  <c r="J22" i="15"/>
  <c r="S20" i="15"/>
  <c r="R20" i="15"/>
  <c r="Q20" i="15"/>
  <c r="L20" i="15"/>
  <c r="K20" i="15"/>
  <c r="J20" i="15"/>
  <c r="S19" i="15"/>
  <c r="R19" i="15"/>
  <c r="Q19" i="15"/>
  <c r="L19" i="15"/>
  <c r="K19" i="15"/>
  <c r="J19" i="15"/>
  <c r="S17" i="15"/>
  <c r="R17" i="15"/>
  <c r="Q17" i="15"/>
  <c r="L17" i="15"/>
  <c r="K17" i="15"/>
  <c r="J17" i="15"/>
  <c r="S16" i="15"/>
  <c r="R16" i="15"/>
  <c r="Q16" i="15"/>
  <c r="L16" i="15"/>
  <c r="K16" i="15"/>
  <c r="J16" i="15"/>
  <c r="S14" i="15"/>
  <c r="R14" i="15"/>
  <c r="Q14" i="15"/>
  <c r="L14" i="15"/>
  <c r="K14" i="15"/>
  <c r="J14" i="15"/>
  <c r="S13" i="15"/>
  <c r="R13" i="15"/>
  <c r="Q13" i="15"/>
  <c r="L13" i="15"/>
  <c r="K13" i="15"/>
  <c r="J13" i="15"/>
  <c r="S11" i="15"/>
  <c r="R11" i="15"/>
  <c r="Q11" i="15"/>
  <c r="L11" i="15"/>
  <c r="K11" i="15"/>
  <c r="J11" i="15"/>
  <c r="S10" i="15"/>
  <c r="R10" i="15"/>
  <c r="Q10" i="15"/>
  <c r="L10" i="15"/>
  <c r="K10" i="15"/>
  <c r="J10" i="15"/>
  <c r="V28" i="16"/>
  <c r="U28" i="16"/>
  <c r="T28" i="16"/>
  <c r="S28" i="16"/>
  <c r="R28" i="16"/>
  <c r="Q28" i="16"/>
  <c r="P28" i="16"/>
  <c r="O28" i="16"/>
  <c r="N28" i="16"/>
  <c r="M28" i="16"/>
  <c r="L28" i="16"/>
  <c r="K28" i="16"/>
  <c r="J28" i="16"/>
  <c r="I28" i="16"/>
  <c r="H28" i="16"/>
  <c r="G28" i="16"/>
  <c r="F28" i="16"/>
  <c r="V27" i="16"/>
  <c r="U27" i="16"/>
  <c r="T27" i="16"/>
  <c r="S27" i="16"/>
  <c r="R27" i="16"/>
  <c r="Q27" i="16"/>
  <c r="P27" i="16"/>
  <c r="O27" i="16"/>
  <c r="N27" i="16"/>
  <c r="M27" i="16"/>
  <c r="L27" i="16"/>
  <c r="K27" i="16"/>
  <c r="J27" i="16"/>
  <c r="I27" i="16"/>
  <c r="H27" i="16"/>
  <c r="G27" i="16"/>
  <c r="F27" i="16"/>
  <c r="V26" i="16"/>
  <c r="U26" i="16"/>
  <c r="S26" i="16"/>
  <c r="R26" i="16"/>
  <c r="Q26" i="16"/>
  <c r="L26" i="16"/>
  <c r="K26" i="16"/>
  <c r="J26" i="16"/>
  <c r="V25" i="16"/>
  <c r="S25" i="16"/>
  <c r="R25" i="16"/>
  <c r="Q25" i="16"/>
  <c r="L25" i="16"/>
  <c r="K25" i="16"/>
  <c r="J25" i="16"/>
  <c r="S23" i="16"/>
  <c r="R23" i="16"/>
  <c r="Q23" i="16"/>
  <c r="L23" i="16"/>
  <c r="K23" i="16"/>
  <c r="J23" i="16"/>
  <c r="S22" i="16"/>
  <c r="R22" i="16"/>
  <c r="Q22" i="16"/>
  <c r="L22" i="16"/>
  <c r="K22" i="16"/>
  <c r="J22" i="16"/>
  <c r="S20" i="16"/>
  <c r="R20" i="16"/>
  <c r="Q20" i="16"/>
  <c r="L20" i="16"/>
  <c r="K20" i="16"/>
  <c r="J20" i="16"/>
  <c r="S19" i="16"/>
  <c r="R19" i="16"/>
  <c r="Q19" i="16"/>
  <c r="L19" i="16"/>
  <c r="K19" i="16"/>
  <c r="J19" i="16"/>
  <c r="S17" i="16"/>
  <c r="R17" i="16"/>
  <c r="Q17" i="16"/>
  <c r="L17" i="16"/>
  <c r="K17" i="16"/>
  <c r="J17" i="16"/>
  <c r="S16" i="16"/>
  <c r="R16" i="16"/>
  <c r="Q16" i="16"/>
  <c r="L16" i="16"/>
  <c r="K16" i="16"/>
  <c r="J16" i="16"/>
  <c r="S14" i="16"/>
  <c r="R14" i="16"/>
  <c r="Q14" i="16"/>
  <c r="L14" i="16"/>
  <c r="K14" i="16"/>
  <c r="J14" i="16"/>
  <c r="S13" i="16"/>
  <c r="R13" i="16"/>
  <c r="Q13" i="16"/>
  <c r="L13" i="16"/>
  <c r="K13" i="16"/>
  <c r="J13" i="16"/>
  <c r="S11" i="16"/>
  <c r="R11" i="16"/>
  <c r="Q11" i="16"/>
  <c r="L11" i="16"/>
  <c r="K11" i="16"/>
  <c r="J11" i="16"/>
  <c r="S10" i="16"/>
  <c r="R10" i="16"/>
  <c r="Q10" i="16"/>
  <c r="L10" i="16"/>
  <c r="K10" i="16"/>
  <c r="J10" i="16"/>
  <c r="V28" i="17"/>
  <c r="U28" i="17"/>
  <c r="T28" i="17"/>
  <c r="S28" i="17"/>
  <c r="R28" i="17"/>
  <c r="Q28" i="17"/>
  <c r="P28" i="17"/>
  <c r="O28" i="17"/>
  <c r="N28" i="17"/>
  <c r="M28" i="17"/>
  <c r="L28" i="17"/>
  <c r="K28" i="17"/>
  <c r="J28" i="17"/>
  <c r="I28" i="17"/>
  <c r="H28" i="17"/>
  <c r="G28" i="17"/>
  <c r="F28" i="17"/>
  <c r="V27" i="17"/>
  <c r="U27" i="17"/>
  <c r="T27" i="17"/>
  <c r="S27" i="17"/>
  <c r="R27" i="17"/>
  <c r="Q27" i="17"/>
  <c r="P27" i="17"/>
  <c r="O27" i="17"/>
  <c r="N27" i="17"/>
  <c r="M27" i="17"/>
  <c r="L27" i="17"/>
  <c r="K27" i="17"/>
  <c r="J27" i="17"/>
  <c r="I27" i="17"/>
  <c r="H27" i="17"/>
  <c r="G27" i="17"/>
  <c r="F27" i="17"/>
  <c r="V26" i="17"/>
  <c r="U26" i="17"/>
  <c r="S26" i="17"/>
  <c r="R26" i="17"/>
  <c r="Q26" i="17"/>
  <c r="L26" i="17"/>
  <c r="K26" i="17"/>
  <c r="J26" i="17"/>
  <c r="V25" i="17"/>
  <c r="S25" i="17"/>
  <c r="R25" i="17"/>
  <c r="Q25" i="17"/>
  <c r="L25" i="17"/>
  <c r="K25" i="17"/>
  <c r="J25" i="17"/>
  <c r="S23" i="17"/>
  <c r="R23" i="17"/>
  <c r="Q23" i="17"/>
  <c r="L23" i="17"/>
  <c r="K23" i="17"/>
  <c r="J23" i="17"/>
  <c r="S22" i="17"/>
  <c r="R22" i="17"/>
  <c r="Q22" i="17"/>
  <c r="L22" i="17"/>
  <c r="K22" i="17"/>
  <c r="J22" i="17"/>
  <c r="S20" i="17"/>
  <c r="R20" i="17"/>
  <c r="Q20" i="17"/>
  <c r="L20" i="17"/>
  <c r="K20" i="17"/>
  <c r="J20" i="17"/>
  <c r="S19" i="17"/>
  <c r="R19" i="17"/>
  <c r="Q19" i="17"/>
  <c r="L19" i="17"/>
  <c r="K19" i="17"/>
  <c r="J19" i="17"/>
  <c r="S17" i="17"/>
  <c r="R17" i="17"/>
  <c r="Q17" i="17"/>
  <c r="L17" i="17"/>
  <c r="K17" i="17"/>
  <c r="J17" i="17"/>
  <c r="S16" i="17"/>
  <c r="R16" i="17"/>
  <c r="Q16" i="17"/>
  <c r="L16" i="17"/>
  <c r="K16" i="17"/>
  <c r="J16" i="17"/>
  <c r="S14" i="17"/>
  <c r="R14" i="17"/>
  <c r="Q14" i="17"/>
  <c r="L14" i="17"/>
  <c r="K14" i="17"/>
  <c r="J14" i="17"/>
  <c r="S13" i="17"/>
  <c r="R13" i="17"/>
  <c r="Q13" i="17"/>
  <c r="L13" i="17"/>
  <c r="K13" i="17"/>
  <c r="J13" i="17"/>
  <c r="S11" i="17"/>
  <c r="R11" i="17"/>
  <c r="Q11" i="17"/>
  <c r="L11" i="17"/>
  <c r="K11" i="17"/>
  <c r="J11" i="17"/>
  <c r="S10" i="17"/>
  <c r="R10" i="17"/>
  <c r="Q10" i="17"/>
  <c r="L10" i="17"/>
  <c r="K10" i="17"/>
  <c r="J10" i="17"/>
  <c r="M28" i="18"/>
  <c r="F28" i="18"/>
  <c r="M26" i="18"/>
  <c r="F26" i="18"/>
  <c r="V31" i="22"/>
  <c r="U31" i="22"/>
  <c r="T31" i="22"/>
  <c r="S31" i="22"/>
  <c r="R31" i="22"/>
  <c r="Q31" i="22"/>
  <c r="P31" i="22"/>
  <c r="O31" i="22"/>
  <c r="N31" i="22"/>
  <c r="M31" i="22"/>
  <c r="L31" i="22"/>
  <c r="K31" i="22"/>
  <c r="J31" i="22"/>
  <c r="I31" i="22"/>
  <c r="H31" i="22"/>
  <c r="G31" i="22"/>
  <c r="F31" i="22"/>
  <c r="V30" i="22"/>
  <c r="U30" i="22"/>
  <c r="T30" i="22"/>
  <c r="S30" i="22"/>
  <c r="R30" i="22"/>
  <c r="Q30" i="22"/>
  <c r="P30" i="22"/>
  <c r="O30" i="22"/>
  <c r="N30" i="22"/>
  <c r="M30" i="22"/>
  <c r="L30" i="22"/>
  <c r="K30" i="22"/>
  <c r="J30" i="22"/>
  <c r="I30" i="22"/>
  <c r="H30" i="22"/>
  <c r="G30" i="22"/>
  <c r="F30" i="22"/>
  <c r="V29" i="22"/>
  <c r="U29" i="22"/>
  <c r="S29" i="22"/>
  <c r="R29" i="22"/>
  <c r="Q29" i="22"/>
  <c r="L29" i="22"/>
  <c r="K29" i="22"/>
  <c r="J29" i="22"/>
  <c r="I29" i="22"/>
  <c r="F29" i="22"/>
  <c r="V28" i="22"/>
  <c r="S28" i="22"/>
  <c r="R28" i="22"/>
  <c r="Q28" i="22"/>
  <c r="L28" i="22"/>
  <c r="K28" i="22"/>
  <c r="J28" i="22"/>
  <c r="S26" i="22"/>
  <c r="R26" i="22"/>
  <c r="Q26" i="22"/>
  <c r="L26" i="22"/>
  <c r="K26" i="22"/>
  <c r="J26" i="22"/>
  <c r="S25" i="22"/>
  <c r="R25" i="22"/>
  <c r="Q25" i="22"/>
  <c r="L25" i="22"/>
  <c r="K25" i="22"/>
  <c r="J25" i="22"/>
  <c r="S23" i="22"/>
  <c r="R23" i="22"/>
  <c r="Q23" i="22"/>
  <c r="L23" i="22"/>
  <c r="K23" i="22"/>
  <c r="J23" i="22"/>
  <c r="S22" i="22"/>
  <c r="R22" i="22"/>
  <c r="Q22" i="22"/>
  <c r="L22" i="22"/>
  <c r="K22" i="22"/>
  <c r="J22" i="22"/>
  <c r="S20" i="22"/>
  <c r="R20" i="22"/>
  <c r="Q20" i="22"/>
  <c r="L20" i="22"/>
  <c r="K20" i="22"/>
  <c r="J20" i="22"/>
  <c r="I20" i="22"/>
  <c r="F20" i="22"/>
  <c r="S19" i="22"/>
  <c r="R19" i="22"/>
  <c r="Q19" i="22"/>
  <c r="L19" i="22"/>
  <c r="K19" i="22"/>
  <c r="J19" i="22"/>
  <c r="S17" i="22"/>
  <c r="R17" i="22"/>
  <c r="Q17" i="22"/>
  <c r="L17" i="22"/>
  <c r="K17" i="22"/>
  <c r="J17" i="22"/>
  <c r="S16" i="22"/>
  <c r="R16" i="22"/>
  <c r="Q16" i="22"/>
  <c r="L16" i="22"/>
  <c r="K16" i="22"/>
  <c r="J16" i="22"/>
  <c r="S14" i="22"/>
  <c r="R14" i="22"/>
  <c r="Q14" i="22"/>
  <c r="L14" i="22"/>
  <c r="K14" i="22"/>
  <c r="J14" i="22"/>
  <c r="S13" i="22"/>
  <c r="R13" i="22"/>
  <c r="Q13" i="22"/>
  <c r="L13" i="22"/>
  <c r="K13" i="22"/>
  <c r="J13" i="22"/>
  <c r="V31" i="24"/>
  <c r="U31" i="24"/>
  <c r="T31" i="24"/>
  <c r="S31" i="24"/>
  <c r="R31" i="24"/>
  <c r="Q31" i="24"/>
  <c r="P31" i="24"/>
  <c r="O31" i="24"/>
  <c r="N31" i="24"/>
  <c r="M31" i="24"/>
  <c r="L31" i="24"/>
  <c r="K31" i="24"/>
  <c r="J31" i="24"/>
  <c r="I31" i="24"/>
  <c r="H31" i="24"/>
  <c r="G31" i="24"/>
  <c r="F31" i="24"/>
  <c r="V30" i="24"/>
  <c r="U30" i="24"/>
  <c r="T30" i="24"/>
  <c r="S30" i="24"/>
  <c r="R30" i="24"/>
  <c r="Q30" i="24"/>
  <c r="P30" i="24"/>
  <c r="O30" i="24"/>
  <c r="N30" i="24"/>
  <c r="M30" i="24"/>
  <c r="L30" i="24"/>
  <c r="K30" i="24"/>
  <c r="J30" i="24"/>
  <c r="I30" i="24"/>
  <c r="H30" i="24"/>
  <c r="G30" i="24"/>
  <c r="F30" i="24"/>
  <c r="V29" i="24"/>
  <c r="U29" i="24"/>
  <c r="S29" i="24"/>
  <c r="R29" i="24"/>
  <c r="Q29" i="24"/>
  <c r="L29" i="24"/>
  <c r="K29" i="24"/>
  <c r="J29" i="24"/>
  <c r="F29" i="24"/>
  <c r="V28" i="24"/>
  <c r="S28" i="24"/>
  <c r="R28" i="24"/>
  <c r="Q28" i="24"/>
  <c r="L28" i="24"/>
  <c r="K28" i="24"/>
  <c r="J28" i="24"/>
  <c r="S26" i="24"/>
  <c r="R26" i="24"/>
  <c r="Q26" i="24"/>
  <c r="L26" i="24"/>
  <c r="K26" i="24"/>
  <c r="J26" i="24"/>
  <c r="S25" i="24"/>
  <c r="R25" i="24"/>
  <c r="Q25" i="24"/>
  <c r="L25" i="24"/>
  <c r="K25" i="24"/>
  <c r="J25" i="24"/>
  <c r="S23" i="24"/>
  <c r="R23" i="24"/>
  <c r="Q23" i="24"/>
  <c r="L23" i="24"/>
  <c r="K23" i="24"/>
  <c r="J23" i="24"/>
  <c r="S22" i="24"/>
  <c r="R22" i="24"/>
  <c r="Q22" i="24"/>
  <c r="L22" i="24"/>
  <c r="K22" i="24"/>
  <c r="J22" i="24"/>
  <c r="S20" i="24"/>
  <c r="R20" i="24"/>
  <c r="Q20" i="24"/>
  <c r="L20" i="24"/>
  <c r="K20" i="24"/>
  <c r="J20" i="24"/>
  <c r="F20" i="24"/>
  <c r="S19" i="24"/>
  <c r="R19" i="24"/>
  <c r="Q19" i="24"/>
  <c r="L19" i="24"/>
  <c r="K19" i="24"/>
  <c r="J19" i="24"/>
  <c r="S17" i="24"/>
  <c r="R17" i="24"/>
  <c r="Q17" i="24"/>
  <c r="L17" i="24"/>
  <c r="K17" i="24"/>
  <c r="J17" i="24"/>
  <c r="S16" i="24"/>
  <c r="R16" i="24"/>
  <c r="Q16" i="24"/>
  <c r="L16" i="24"/>
  <c r="K16" i="24"/>
  <c r="J16" i="24"/>
  <c r="S14" i="24"/>
  <c r="R14" i="24"/>
  <c r="Q14" i="24"/>
  <c r="L14" i="24"/>
  <c r="K14" i="24"/>
  <c r="J14" i="24"/>
  <c r="S13" i="24"/>
  <c r="R13" i="24"/>
  <c r="Q13" i="24"/>
  <c r="L13" i="24"/>
  <c r="K13" i="24"/>
  <c r="J13" i="24"/>
  <c r="V31" i="30"/>
  <c r="U31" i="30"/>
  <c r="T31" i="30"/>
  <c r="S31" i="30"/>
  <c r="R31" i="30"/>
  <c r="Q31" i="30"/>
  <c r="P31" i="30"/>
  <c r="O31" i="30"/>
  <c r="N31" i="30"/>
  <c r="M31" i="30"/>
  <c r="L31" i="30"/>
  <c r="K31" i="30"/>
  <c r="J31" i="30"/>
  <c r="I31" i="30"/>
  <c r="H31" i="30"/>
  <c r="G31" i="30"/>
  <c r="F31" i="30"/>
  <c r="V30" i="30"/>
  <c r="U30" i="30"/>
  <c r="T30" i="30"/>
  <c r="S30" i="30"/>
  <c r="R30" i="30"/>
  <c r="Q30" i="30"/>
  <c r="P30" i="30"/>
  <c r="O30" i="30"/>
  <c r="N30" i="30"/>
  <c r="M30" i="30"/>
  <c r="L30" i="30"/>
  <c r="K30" i="30"/>
  <c r="J30" i="30"/>
  <c r="I30" i="30"/>
  <c r="H30" i="30"/>
  <c r="G30" i="30"/>
  <c r="F30" i="30"/>
  <c r="V29" i="30"/>
  <c r="U29" i="30"/>
  <c r="S29" i="30"/>
  <c r="R29" i="30"/>
  <c r="Q29" i="30"/>
  <c r="L29" i="30"/>
  <c r="K29" i="30"/>
  <c r="J29" i="30"/>
  <c r="F29" i="30"/>
  <c r="V28" i="30"/>
  <c r="S28" i="30"/>
  <c r="R28" i="30"/>
  <c r="Q28" i="30"/>
  <c r="L28" i="30"/>
  <c r="K28" i="30"/>
  <c r="J28" i="30"/>
  <c r="F28" i="30"/>
  <c r="S26" i="30"/>
  <c r="R26" i="30"/>
  <c r="Q26" i="30"/>
  <c r="L26" i="30"/>
  <c r="K26" i="30"/>
  <c r="J26" i="30"/>
  <c r="S25" i="30"/>
  <c r="R25" i="30"/>
  <c r="Q25" i="30"/>
  <c r="L25" i="30"/>
  <c r="K25" i="30"/>
  <c r="J25" i="30"/>
  <c r="S23" i="30"/>
  <c r="R23" i="30"/>
  <c r="Q23" i="30"/>
  <c r="L23" i="30"/>
  <c r="K23" i="30"/>
  <c r="J23" i="30"/>
  <c r="S22" i="30"/>
  <c r="R22" i="30"/>
  <c r="Q22" i="30"/>
  <c r="L22" i="30"/>
  <c r="K22" i="30"/>
  <c r="J22" i="30"/>
  <c r="S20" i="30"/>
  <c r="R20" i="30"/>
  <c r="Q20" i="30"/>
  <c r="L20" i="30"/>
  <c r="K20" i="30"/>
  <c r="J20" i="30"/>
  <c r="F20" i="30"/>
  <c r="S19" i="30"/>
  <c r="R19" i="30"/>
  <c r="Q19" i="30"/>
  <c r="L19" i="30"/>
  <c r="K19" i="30"/>
  <c r="J19" i="30"/>
  <c r="S17" i="30"/>
  <c r="R17" i="30"/>
  <c r="Q17" i="30"/>
  <c r="L17" i="30"/>
  <c r="K17" i="30"/>
  <c r="J17" i="30"/>
  <c r="S16" i="30"/>
  <c r="R16" i="30"/>
  <c r="Q16" i="30"/>
  <c r="L16" i="30"/>
  <c r="K16" i="30"/>
  <c r="J16" i="30"/>
  <c r="S14" i="30"/>
  <c r="R14" i="30"/>
  <c r="Q14" i="30"/>
  <c r="L14" i="30"/>
  <c r="K14" i="30"/>
  <c r="J14" i="30"/>
  <c r="S13" i="30"/>
  <c r="R13" i="30"/>
  <c r="Q13" i="30"/>
  <c r="L13" i="30"/>
  <c r="K13" i="30"/>
  <c r="J13" i="30"/>
  <c r="V31" i="29"/>
  <c r="U31" i="29"/>
  <c r="T31" i="29"/>
  <c r="S31" i="29"/>
  <c r="R31" i="29"/>
  <c r="Q31" i="29"/>
  <c r="P31" i="29"/>
  <c r="O31" i="29"/>
  <c r="N31" i="29"/>
  <c r="M31" i="29"/>
  <c r="L31" i="29"/>
  <c r="K31" i="29"/>
  <c r="J31" i="29"/>
  <c r="I31" i="29"/>
  <c r="H31" i="29"/>
  <c r="G31" i="29"/>
  <c r="F31" i="29"/>
  <c r="V30" i="29"/>
  <c r="U30" i="29"/>
  <c r="T30" i="29"/>
  <c r="S30" i="29"/>
  <c r="R30" i="29"/>
  <c r="Q30" i="29"/>
  <c r="P30" i="29"/>
  <c r="O30" i="29"/>
  <c r="N30" i="29"/>
  <c r="M30" i="29"/>
  <c r="L30" i="29"/>
  <c r="K30" i="29"/>
  <c r="J30" i="29"/>
  <c r="I30" i="29"/>
  <c r="H30" i="29"/>
  <c r="G30" i="29"/>
  <c r="F30" i="29"/>
  <c r="V29" i="29"/>
  <c r="U29" i="29"/>
  <c r="S29" i="29"/>
  <c r="R29" i="29"/>
  <c r="Q29" i="29"/>
  <c r="P29" i="29"/>
  <c r="O29" i="29"/>
  <c r="N29" i="29"/>
  <c r="M29" i="29"/>
  <c r="L29" i="29"/>
  <c r="K29" i="29"/>
  <c r="J29" i="29"/>
  <c r="F29" i="29"/>
  <c r="V28" i="29"/>
  <c r="S28" i="29"/>
  <c r="R28" i="29"/>
  <c r="Q28" i="29"/>
  <c r="P28" i="29"/>
  <c r="O28" i="29"/>
  <c r="N28" i="29"/>
  <c r="M28" i="29"/>
  <c r="L28" i="29"/>
  <c r="K28" i="29"/>
  <c r="J28" i="29"/>
  <c r="F28" i="29"/>
  <c r="S26" i="29"/>
  <c r="R26" i="29"/>
  <c r="Q26" i="29"/>
  <c r="P26" i="29"/>
  <c r="O26" i="29"/>
  <c r="N26" i="29"/>
  <c r="M26" i="29"/>
  <c r="L26" i="29"/>
  <c r="K26" i="29"/>
  <c r="J26" i="29"/>
  <c r="S25" i="29"/>
  <c r="R25" i="29"/>
  <c r="Q25" i="29"/>
  <c r="P25" i="29"/>
  <c r="O25" i="29"/>
  <c r="N25" i="29"/>
  <c r="M25" i="29"/>
  <c r="L25" i="29"/>
  <c r="K25" i="29"/>
  <c r="J25" i="29"/>
  <c r="S23" i="29"/>
  <c r="R23" i="29"/>
  <c r="Q23" i="29"/>
  <c r="P23" i="29"/>
  <c r="O23" i="29"/>
  <c r="N23" i="29"/>
  <c r="M23" i="29"/>
  <c r="L23" i="29"/>
  <c r="K23" i="29"/>
  <c r="J23" i="29"/>
  <c r="S22" i="29"/>
  <c r="R22" i="29"/>
  <c r="Q22" i="29"/>
  <c r="P22" i="29"/>
  <c r="O22" i="29"/>
  <c r="N22" i="29"/>
  <c r="M22" i="29"/>
  <c r="L22" i="29"/>
  <c r="K22" i="29"/>
  <c r="J22" i="29"/>
  <c r="S20" i="29"/>
  <c r="R20" i="29"/>
  <c r="Q20" i="29"/>
  <c r="P20" i="29"/>
  <c r="O20" i="29"/>
  <c r="N20" i="29"/>
  <c r="M20" i="29"/>
  <c r="L20" i="29"/>
  <c r="K20" i="29"/>
  <c r="J20" i="29"/>
  <c r="F20" i="29"/>
  <c r="S19" i="29"/>
  <c r="R19" i="29"/>
  <c r="Q19" i="29"/>
  <c r="P19" i="29"/>
  <c r="O19" i="29"/>
  <c r="N19" i="29"/>
  <c r="M19" i="29"/>
  <c r="L19" i="29"/>
  <c r="K19" i="29"/>
  <c r="J19" i="29"/>
  <c r="S17" i="29"/>
  <c r="R17" i="29"/>
  <c r="Q17" i="29"/>
  <c r="P17" i="29"/>
  <c r="O17" i="29"/>
  <c r="N17" i="29"/>
  <c r="M17" i="29"/>
  <c r="L17" i="29"/>
  <c r="K17" i="29"/>
  <c r="J17" i="29"/>
  <c r="S16" i="29"/>
  <c r="R16" i="29"/>
  <c r="Q16" i="29"/>
  <c r="P16" i="29"/>
  <c r="O16" i="29"/>
  <c r="N16" i="29"/>
  <c r="M16" i="29"/>
  <c r="L16" i="29"/>
  <c r="K16" i="29"/>
  <c r="J16" i="29"/>
  <c r="S14" i="29"/>
  <c r="R14" i="29"/>
  <c r="Q14" i="29"/>
  <c r="P14" i="29"/>
  <c r="O14" i="29"/>
  <c r="N14" i="29"/>
  <c r="M14" i="29"/>
  <c r="L14" i="29"/>
  <c r="K14" i="29"/>
  <c r="J14" i="29"/>
  <c r="S13" i="29"/>
  <c r="R13" i="29"/>
  <c r="Q13" i="29"/>
  <c r="P13" i="29"/>
  <c r="O13" i="29"/>
  <c r="N13" i="29"/>
  <c r="M13" i="29"/>
  <c r="L13" i="29"/>
  <c r="K13" i="29"/>
  <c r="J13" i="29"/>
  <c r="V31" i="28"/>
  <c r="U31" i="28"/>
  <c r="T31" i="28"/>
  <c r="S31" i="28"/>
  <c r="R31" i="28"/>
  <c r="Q31" i="28"/>
  <c r="P31" i="28"/>
  <c r="O31" i="28"/>
  <c r="N31" i="28"/>
  <c r="M31" i="28"/>
  <c r="L31" i="28"/>
  <c r="K31" i="28"/>
  <c r="J31" i="28"/>
  <c r="I31" i="28"/>
  <c r="H31" i="28"/>
  <c r="G31" i="28"/>
  <c r="F31" i="28"/>
  <c r="V30" i="28"/>
  <c r="U30" i="28"/>
  <c r="T30" i="28"/>
  <c r="S30" i="28"/>
  <c r="R30" i="28"/>
  <c r="Q30" i="28"/>
  <c r="P30" i="28"/>
  <c r="O30" i="28"/>
  <c r="N30" i="28"/>
  <c r="M30" i="28"/>
  <c r="L30" i="28"/>
  <c r="K30" i="28"/>
  <c r="J30" i="28"/>
  <c r="I30" i="28"/>
  <c r="H30" i="28"/>
  <c r="G30" i="28"/>
  <c r="F30" i="28"/>
  <c r="V29" i="28"/>
  <c r="U29" i="28"/>
  <c r="S29" i="28"/>
  <c r="R29" i="28"/>
  <c r="Q29" i="28"/>
  <c r="L29" i="28"/>
  <c r="K29" i="28"/>
  <c r="J29" i="28"/>
  <c r="F29" i="28"/>
  <c r="V28" i="28"/>
  <c r="S28" i="28"/>
  <c r="R28" i="28"/>
  <c r="Q28" i="28"/>
  <c r="L28" i="28"/>
  <c r="K28" i="28"/>
  <c r="J28" i="28"/>
  <c r="F28" i="28"/>
  <c r="S26" i="28"/>
  <c r="R26" i="28"/>
  <c r="Q26" i="28"/>
  <c r="L26" i="28"/>
  <c r="K26" i="28"/>
  <c r="J26" i="28"/>
  <c r="S25" i="28"/>
  <c r="R25" i="28"/>
  <c r="Q25" i="28"/>
  <c r="L25" i="28"/>
  <c r="K25" i="28"/>
  <c r="J25" i="28"/>
  <c r="S23" i="28"/>
  <c r="R23" i="28"/>
  <c r="Q23" i="28"/>
  <c r="L23" i="28"/>
  <c r="K23" i="28"/>
  <c r="J23" i="28"/>
  <c r="S22" i="28"/>
  <c r="R22" i="28"/>
  <c r="Q22" i="28"/>
  <c r="L22" i="28"/>
  <c r="K22" i="28"/>
  <c r="J22" i="28"/>
  <c r="S20" i="28"/>
  <c r="R20" i="28"/>
  <c r="Q20" i="28"/>
  <c r="L20" i="28"/>
  <c r="K20" i="28"/>
  <c r="J20" i="28"/>
  <c r="S19" i="28"/>
  <c r="R19" i="28"/>
  <c r="Q19" i="28"/>
  <c r="L19" i="28"/>
  <c r="K19" i="28"/>
  <c r="J19" i="28"/>
  <c r="S17" i="28"/>
  <c r="R17" i="28"/>
  <c r="Q17" i="28"/>
  <c r="L17" i="28"/>
  <c r="K17" i="28"/>
  <c r="J17" i="28"/>
  <c r="S16" i="28"/>
  <c r="R16" i="28"/>
  <c r="Q16" i="28"/>
  <c r="L16" i="28"/>
  <c r="K16" i="28"/>
  <c r="J16" i="28"/>
  <c r="S14" i="28"/>
  <c r="R14" i="28"/>
  <c r="Q14" i="28"/>
  <c r="L14" i="28"/>
  <c r="K14" i="28"/>
  <c r="J14" i="28"/>
  <c r="F14" i="28"/>
  <c r="S13" i="28"/>
  <c r="R13" i="28"/>
  <c r="Q13" i="28"/>
  <c r="L13" i="28"/>
  <c r="K13" i="28"/>
  <c r="J13" i="28"/>
  <c r="AA31" i="33"/>
  <c r="Z31" i="33"/>
  <c r="Y31" i="33"/>
  <c r="X31" i="33"/>
  <c r="W31" i="33"/>
  <c r="V31" i="33"/>
  <c r="U31" i="33"/>
  <c r="T31" i="33"/>
  <c r="S31" i="33"/>
  <c r="R31" i="33"/>
  <c r="Q31" i="33"/>
  <c r="P31" i="33"/>
  <c r="O31" i="33"/>
  <c r="N31" i="33"/>
  <c r="M31" i="33"/>
  <c r="L31" i="33"/>
  <c r="K31" i="33"/>
  <c r="J31" i="33"/>
  <c r="I31" i="33"/>
  <c r="H31" i="33"/>
  <c r="G31" i="33"/>
  <c r="F31" i="33"/>
  <c r="AA30" i="33"/>
  <c r="Z30" i="33"/>
  <c r="Y30" i="33"/>
  <c r="X30" i="33"/>
  <c r="W30" i="33"/>
  <c r="V30" i="33"/>
  <c r="U30" i="33"/>
  <c r="T30" i="33"/>
  <c r="S30" i="33"/>
  <c r="R30" i="33"/>
  <c r="Q30" i="33"/>
  <c r="P30" i="33"/>
  <c r="O30" i="33"/>
  <c r="N30" i="33"/>
  <c r="M30" i="33"/>
  <c r="L30" i="33"/>
  <c r="K30" i="33"/>
  <c r="J30" i="33"/>
  <c r="I30" i="33"/>
  <c r="H30" i="33"/>
  <c r="G30" i="33"/>
  <c r="F30" i="33"/>
  <c r="AA29" i="33"/>
  <c r="Z29" i="33"/>
  <c r="W29" i="33"/>
  <c r="V29" i="33"/>
  <c r="U29" i="33"/>
  <c r="T29" i="33"/>
  <c r="N29" i="33"/>
  <c r="M29" i="33"/>
  <c r="L29" i="33"/>
  <c r="K29" i="33"/>
  <c r="AA28" i="33"/>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AA28" i="42"/>
  <c r="Z28" i="42"/>
  <c r="Y28" i="42"/>
  <c r="X28" i="42"/>
  <c r="W28" i="42"/>
  <c r="V28" i="42"/>
  <c r="U28" i="42"/>
  <c r="T28" i="42"/>
  <c r="S28" i="42"/>
  <c r="R28" i="42"/>
  <c r="Q28" i="42"/>
  <c r="P28" i="42"/>
  <c r="O28" i="42"/>
  <c r="N28" i="42"/>
  <c r="M28" i="42"/>
  <c r="L28" i="42"/>
  <c r="K28" i="42"/>
  <c r="J28" i="42"/>
  <c r="I28" i="42"/>
  <c r="H28" i="42"/>
  <c r="G28" i="42"/>
  <c r="F28" i="42"/>
  <c r="AA27" i="42"/>
  <c r="Z27" i="42"/>
  <c r="Y27" i="42"/>
  <c r="X27" i="42"/>
  <c r="W27" i="42"/>
  <c r="V27" i="42"/>
  <c r="U27" i="42"/>
  <c r="T27" i="42"/>
  <c r="S27" i="42"/>
  <c r="R27" i="42"/>
  <c r="Q27" i="42"/>
  <c r="P27" i="42"/>
  <c r="O27" i="42"/>
  <c r="N27" i="42"/>
  <c r="M27" i="42"/>
  <c r="L27" i="42"/>
  <c r="K27" i="42"/>
  <c r="J27" i="42"/>
  <c r="I27" i="42"/>
  <c r="H27" i="42"/>
  <c r="G27" i="42"/>
  <c r="F27" i="42"/>
  <c r="W26" i="42"/>
  <c r="V26" i="42"/>
  <c r="U26" i="42"/>
  <c r="T26" i="42"/>
  <c r="N26" i="42"/>
  <c r="M26" i="42"/>
  <c r="L26" i="42"/>
  <c r="K26" i="42"/>
  <c r="W25" i="42"/>
  <c r="V25" i="42"/>
  <c r="U25" i="42"/>
  <c r="T25" i="42"/>
  <c r="N25" i="42"/>
  <c r="M25" i="42"/>
  <c r="L25" i="42"/>
  <c r="K25" i="42"/>
  <c r="W23" i="42"/>
  <c r="V23" i="42"/>
  <c r="U23" i="42"/>
  <c r="T23" i="42"/>
  <c r="N23" i="42"/>
  <c r="M23" i="42"/>
  <c r="L23" i="42"/>
  <c r="K23" i="42"/>
  <c r="W22" i="42"/>
  <c r="V22" i="42"/>
  <c r="U22" i="42"/>
  <c r="T22" i="42"/>
  <c r="N22" i="42"/>
  <c r="M22" i="42"/>
  <c r="L22" i="42"/>
  <c r="K22" i="42"/>
  <c r="W20" i="42"/>
  <c r="V20" i="42"/>
  <c r="U20" i="42"/>
  <c r="T20" i="42"/>
  <c r="N20" i="42"/>
  <c r="M20" i="42"/>
  <c r="L20" i="42"/>
  <c r="K20" i="42"/>
  <c r="W19" i="42"/>
  <c r="V19" i="42"/>
  <c r="U19" i="42"/>
  <c r="T19" i="42"/>
  <c r="N19" i="42"/>
  <c r="M19" i="42"/>
  <c r="L19" i="42"/>
  <c r="K19" i="42"/>
  <c r="W17" i="42"/>
  <c r="V17" i="42"/>
  <c r="U17" i="42"/>
  <c r="T17" i="42"/>
  <c r="N17" i="42"/>
  <c r="M17" i="42"/>
  <c r="L17" i="42"/>
  <c r="K17" i="42"/>
  <c r="W16" i="42"/>
  <c r="V16" i="42"/>
  <c r="U16" i="42"/>
  <c r="T16" i="42"/>
  <c r="N16" i="42"/>
  <c r="M16" i="42"/>
  <c r="L16" i="42"/>
  <c r="K16" i="42"/>
  <c r="W14" i="42"/>
  <c r="V14" i="42"/>
  <c r="U14" i="42"/>
  <c r="T14" i="42"/>
  <c r="N14" i="42"/>
  <c r="M14" i="42"/>
  <c r="L14" i="42"/>
  <c r="K14" i="42"/>
  <c r="W13" i="42"/>
  <c r="V13" i="42"/>
  <c r="U13" i="42"/>
  <c r="T13" i="42"/>
  <c r="N13" i="42"/>
  <c r="M13" i="42"/>
  <c r="L13" i="42"/>
  <c r="K13" i="42"/>
  <c r="AA28" i="44"/>
  <c r="Z28" i="44"/>
  <c r="Y28" i="44"/>
  <c r="X28" i="44"/>
  <c r="W28" i="44"/>
  <c r="V28" i="44"/>
  <c r="U28" i="44"/>
  <c r="T28" i="44"/>
  <c r="S28" i="44"/>
  <c r="R28" i="44"/>
  <c r="Q28" i="44"/>
  <c r="P28" i="44"/>
  <c r="O28" i="44"/>
  <c r="N28" i="44"/>
  <c r="M28" i="44"/>
  <c r="L28" i="44"/>
  <c r="K28" i="44"/>
  <c r="J28" i="44"/>
  <c r="I28" i="44"/>
  <c r="H28" i="44"/>
  <c r="G28" i="44"/>
  <c r="F28" i="44"/>
  <c r="AA27" i="44"/>
  <c r="Z27" i="44"/>
  <c r="Y27" i="44"/>
  <c r="X27" i="44"/>
  <c r="W27" i="44"/>
  <c r="V27" i="44"/>
  <c r="U27" i="44"/>
  <c r="T27" i="44"/>
  <c r="S27" i="44"/>
  <c r="R27" i="44"/>
  <c r="Q27" i="44"/>
  <c r="P27" i="44"/>
  <c r="O27" i="44"/>
  <c r="N27" i="44"/>
  <c r="M27" i="44"/>
  <c r="L27" i="44"/>
  <c r="K27" i="44"/>
  <c r="J27" i="44"/>
  <c r="I27" i="44"/>
  <c r="H27" i="44"/>
  <c r="G27" i="44"/>
  <c r="F27" i="44"/>
  <c r="W26" i="44"/>
  <c r="V26" i="44"/>
  <c r="U26" i="44"/>
  <c r="T26" i="44"/>
  <c r="N26" i="44"/>
  <c r="M26" i="44"/>
  <c r="L26" i="44"/>
  <c r="K26" i="44"/>
  <c r="W25" i="44"/>
  <c r="V25" i="44"/>
  <c r="U25" i="44"/>
  <c r="T25" i="44"/>
  <c r="N25" i="44"/>
  <c r="M25" i="44"/>
  <c r="L25" i="44"/>
  <c r="K25" i="44"/>
  <c r="W23" i="44"/>
  <c r="V23" i="44"/>
  <c r="U23" i="44"/>
  <c r="T23" i="44"/>
  <c r="N23" i="44"/>
  <c r="M23" i="44"/>
  <c r="L23" i="44"/>
  <c r="K23" i="44"/>
  <c r="W22" i="44"/>
  <c r="V22" i="44"/>
  <c r="U22" i="44"/>
  <c r="T22" i="44"/>
  <c r="N22" i="44"/>
  <c r="M22" i="44"/>
  <c r="L22" i="44"/>
  <c r="K22" i="44"/>
  <c r="W20" i="44"/>
  <c r="V20" i="44"/>
  <c r="U20" i="44"/>
  <c r="T20" i="44"/>
  <c r="N20" i="44"/>
  <c r="M20" i="44"/>
  <c r="L20" i="44"/>
  <c r="K20" i="44"/>
  <c r="W19" i="44"/>
  <c r="V19" i="44"/>
  <c r="U19" i="44"/>
  <c r="T19" i="44"/>
  <c r="N19" i="44"/>
  <c r="M19" i="44"/>
  <c r="L19" i="44"/>
  <c r="K19" i="44"/>
  <c r="W17" i="44"/>
  <c r="V17" i="44"/>
  <c r="U17" i="44"/>
  <c r="T17" i="44"/>
  <c r="N17" i="44"/>
  <c r="M17" i="44"/>
  <c r="L17" i="44"/>
  <c r="K17" i="44"/>
  <c r="W16" i="44"/>
  <c r="V16" i="44"/>
  <c r="U16" i="44"/>
  <c r="T16" i="44"/>
  <c r="N16" i="44"/>
  <c r="M16" i="44"/>
  <c r="L16" i="44"/>
  <c r="K16" i="44"/>
  <c r="W14" i="44"/>
  <c r="V14" i="44"/>
  <c r="U14" i="44"/>
  <c r="T14" i="44"/>
  <c r="N14" i="44"/>
  <c r="M14" i="44"/>
  <c r="L14" i="44"/>
  <c r="K14" i="44"/>
  <c r="W13" i="44"/>
  <c r="V13" i="44"/>
  <c r="U13" i="44"/>
  <c r="T13" i="44"/>
  <c r="N13" i="44"/>
  <c r="M13" i="44"/>
  <c r="L13" i="44"/>
  <c r="K13" i="44"/>
  <c r="AA28" i="45"/>
  <c r="Z28" i="45"/>
  <c r="Y28" i="45"/>
  <c r="X28" i="45"/>
  <c r="W28" i="45"/>
  <c r="V28" i="45"/>
  <c r="U28" i="45"/>
  <c r="T28" i="45"/>
  <c r="S28" i="45"/>
  <c r="R28" i="45"/>
  <c r="Q28" i="45"/>
  <c r="P28" i="45"/>
  <c r="O28" i="45"/>
  <c r="N28" i="45"/>
  <c r="M28" i="45"/>
  <c r="L28" i="45"/>
  <c r="K28" i="45"/>
  <c r="J28" i="45"/>
  <c r="I28" i="45"/>
  <c r="H28" i="45"/>
  <c r="G28" i="45"/>
  <c r="F28" i="45"/>
  <c r="AA27" i="45"/>
  <c r="Z27" i="45"/>
  <c r="Y27" i="45"/>
  <c r="X27" i="45"/>
  <c r="W27" i="45"/>
  <c r="V27" i="45"/>
  <c r="U27" i="45"/>
  <c r="T27" i="45"/>
  <c r="S27" i="45"/>
  <c r="R27" i="45"/>
  <c r="Q27" i="45"/>
  <c r="P27" i="45"/>
  <c r="O27" i="45"/>
  <c r="N27" i="45"/>
  <c r="M27" i="45"/>
  <c r="L27" i="45"/>
  <c r="K27" i="45"/>
  <c r="J27" i="45"/>
  <c r="I27" i="45"/>
  <c r="H27" i="45"/>
  <c r="G27" i="45"/>
  <c r="F27" i="45"/>
  <c r="W26" i="45"/>
  <c r="V26" i="45"/>
  <c r="U26" i="45"/>
  <c r="T26" i="45"/>
  <c r="N26" i="45"/>
  <c r="M26" i="45"/>
  <c r="L26" i="45"/>
  <c r="K26" i="45"/>
  <c r="W25" i="45"/>
  <c r="V25" i="45"/>
  <c r="U25" i="45"/>
  <c r="T25" i="45"/>
  <c r="N25" i="45"/>
  <c r="M25" i="45"/>
  <c r="L25" i="45"/>
  <c r="K25" i="45"/>
  <c r="W23" i="45"/>
  <c r="V23" i="45"/>
  <c r="U23" i="45"/>
  <c r="T23" i="45"/>
  <c r="N23" i="45"/>
  <c r="M23" i="45"/>
  <c r="L23" i="45"/>
  <c r="K23" i="45"/>
  <c r="W22" i="45"/>
  <c r="V22" i="45"/>
  <c r="U22" i="45"/>
  <c r="T22" i="45"/>
  <c r="N22" i="45"/>
  <c r="M22" i="45"/>
  <c r="L22" i="45"/>
  <c r="K22" i="45"/>
  <c r="W20" i="45"/>
  <c r="V20" i="45"/>
  <c r="U20" i="45"/>
  <c r="T20" i="45"/>
  <c r="N20" i="45"/>
  <c r="M20" i="45"/>
  <c r="L20" i="45"/>
  <c r="K20" i="45"/>
  <c r="W19" i="45"/>
  <c r="V19" i="45"/>
  <c r="U19" i="45"/>
  <c r="T19" i="45"/>
  <c r="N19" i="45"/>
  <c r="M19" i="45"/>
  <c r="L19" i="45"/>
  <c r="K19" i="45"/>
  <c r="W17" i="45"/>
  <c r="V17" i="45"/>
  <c r="U17" i="45"/>
  <c r="T17" i="45"/>
  <c r="N17" i="45"/>
  <c r="M17" i="45"/>
  <c r="L17" i="45"/>
  <c r="K17" i="45"/>
  <c r="W16" i="45"/>
  <c r="V16" i="45"/>
  <c r="U16" i="45"/>
  <c r="T16" i="45"/>
  <c r="N16" i="45"/>
  <c r="M16" i="45"/>
  <c r="L16" i="45"/>
  <c r="K16" i="45"/>
  <c r="W14" i="45"/>
  <c r="V14" i="45"/>
  <c r="U14" i="45"/>
  <c r="T14" i="45"/>
  <c r="N14" i="45"/>
  <c r="M14" i="45"/>
  <c r="L14" i="45"/>
  <c r="K14" i="45"/>
  <c r="W13" i="45"/>
  <c r="V13" i="45"/>
  <c r="U13" i="45"/>
  <c r="T13" i="45"/>
  <c r="N13" i="45"/>
  <c r="M13" i="45"/>
  <c r="L13" i="45"/>
  <c r="K13" i="45"/>
  <c r="AA28" i="46"/>
  <c r="Z28" i="46"/>
  <c r="Y28" i="46"/>
  <c r="X28" i="46"/>
  <c r="W28" i="46"/>
  <c r="V28" i="46"/>
  <c r="U28" i="46"/>
  <c r="T28" i="46"/>
  <c r="S28" i="46"/>
  <c r="R28" i="46"/>
  <c r="Q28" i="46"/>
  <c r="P28" i="46"/>
  <c r="O28" i="46"/>
  <c r="N28" i="46"/>
  <c r="M28" i="46"/>
  <c r="L28" i="46"/>
  <c r="K28" i="46"/>
  <c r="J28" i="46"/>
  <c r="I28" i="46"/>
  <c r="H28" i="46"/>
  <c r="G28" i="46"/>
  <c r="F28" i="46"/>
  <c r="AA27" i="46"/>
  <c r="Z27" i="46"/>
  <c r="Y27" i="46"/>
  <c r="X27" i="46"/>
  <c r="W27" i="46"/>
  <c r="V27" i="46"/>
  <c r="U27" i="46"/>
  <c r="T27" i="46"/>
  <c r="S27" i="46"/>
  <c r="R27" i="46"/>
  <c r="Q27" i="46"/>
  <c r="P27" i="46"/>
  <c r="O27" i="46"/>
  <c r="N27" i="46"/>
  <c r="M27" i="46"/>
  <c r="L27" i="46"/>
  <c r="K27" i="46"/>
  <c r="J27" i="46"/>
  <c r="I27" i="46"/>
  <c r="H27" i="46"/>
  <c r="G27" i="46"/>
  <c r="F27" i="46"/>
  <c r="W26" i="46"/>
  <c r="V26" i="46"/>
  <c r="U26" i="46"/>
  <c r="T26" i="46"/>
  <c r="N26" i="46"/>
  <c r="M26" i="46"/>
  <c r="L26" i="46"/>
  <c r="K26" i="46"/>
  <c r="W25" i="46"/>
  <c r="V25" i="46"/>
  <c r="U25" i="46"/>
  <c r="T25" i="46"/>
  <c r="N25" i="46"/>
  <c r="M25" i="46"/>
  <c r="L25" i="46"/>
  <c r="K25" i="46"/>
  <c r="W23" i="46"/>
  <c r="V23" i="46"/>
  <c r="U23" i="46"/>
  <c r="T23" i="46"/>
  <c r="N23" i="46"/>
  <c r="M23" i="46"/>
  <c r="L23" i="46"/>
  <c r="K23" i="46"/>
  <c r="W22" i="46"/>
  <c r="V22" i="46"/>
  <c r="U22" i="46"/>
  <c r="T22" i="46"/>
  <c r="N22" i="46"/>
  <c r="M22" i="46"/>
  <c r="L22" i="46"/>
  <c r="K22" i="46"/>
  <c r="W20" i="46"/>
  <c r="V20" i="46"/>
  <c r="U20" i="46"/>
  <c r="T20" i="46"/>
  <c r="N20" i="46"/>
  <c r="M20" i="46"/>
  <c r="L20" i="46"/>
  <c r="K20" i="46"/>
  <c r="W19" i="46"/>
  <c r="V19" i="46"/>
  <c r="U19" i="46"/>
  <c r="T19" i="46"/>
  <c r="N19" i="46"/>
  <c r="M19" i="46"/>
  <c r="L19" i="46"/>
  <c r="K19" i="46"/>
  <c r="W17" i="46"/>
  <c r="V17" i="46"/>
  <c r="U17" i="46"/>
  <c r="T17" i="46"/>
  <c r="N17" i="46"/>
  <c r="M17" i="46"/>
  <c r="L17" i="46"/>
  <c r="K17" i="46"/>
  <c r="W16" i="46"/>
  <c r="V16" i="46"/>
  <c r="U16" i="46"/>
  <c r="T16" i="46"/>
  <c r="N16" i="46"/>
  <c r="M16" i="46"/>
  <c r="L16" i="46"/>
  <c r="K16" i="46"/>
  <c r="W14" i="46"/>
  <c r="V14" i="46"/>
  <c r="U14" i="46"/>
  <c r="T14" i="46"/>
  <c r="N14" i="46"/>
  <c r="M14" i="46"/>
  <c r="L14" i="46"/>
  <c r="K14" i="46"/>
  <c r="W13" i="46"/>
  <c r="V13" i="46"/>
  <c r="U13" i="46"/>
  <c r="T13" i="46"/>
  <c r="N13" i="46"/>
  <c r="M13" i="46"/>
  <c r="L13" i="46"/>
  <c r="K13" i="46"/>
  <c r="AF28" i="48"/>
  <c r="AE28" i="48"/>
  <c r="AD28" i="48"/>
  <c r="AC28" i="48"/>
  <c r="AB28" i="48"/>
  <c r="AA28" i="48"/>
  <c r="Z28" i="48"/>
  <c r="Y28" i="48"/>
  <c r="X28" i="48"/>
  <c r="W28" i="48"/>
  <c r="V28" i="48"/>
  <c r="U28" i="48"/>
  <c r="T28" i="48"/>
  <c r="S28" i="48"/>
  <c r="R28" i="48"/>
  <c r="Q28" i="48"/>
  <c r="P28" i="48"/>
  <c r="O28" i="48"/>
  <c r="N28" i="48"/>
  <c r="M28" i="48"/>
  <c r="L28" i="48"/>
  <c r="K28" i="48"/>
  <c r="J28" i="48"/>
  <c r="I28" i="48"/>
  <c r="H28" i="48"/>
  <c r="G28" i="48"/>
  <c r="F28" i="48"/>
  <c r="AF27" i="48"/>
  <c r="AE27" i="48"/>
  <c r="AD27" i="48"/>
  <c r="AC27" i="48"/>
  <c r="AB27" i="48"/>
  <c r="AA27" i="48"/>
  <c r="Z27" i="48"/>
  <c r="Y27" i="48"/>
  <c r="X27" i="48"/>
  <c r="W27" i="48"/>
  <c r="V27" i="48"/>
  <c r="U27" i="48"/>
  <c r="T27" i="48"/>
  <c r="S27" i="48"/>
  <c r="R27" i="48"/>
  <c r="Q27" i="48"/>
  <c r="P27" i="48"/>
  <c r="O27" i="48"/>
  <c r="N27" i="48"/>
  <c r="M27" i="48"/>
  <c r="L27" i="48"/>
  <c r="K27" i="48"/>
  <c r="J27" i="48"/>
  <c r="I27" i="48"/>
  <c r="H27" i="48"/>
  <c r="G27" i="48"/>
  <c r="F27" i="48"/>
  <c r="AA26" i="48"/>
  <c r="Z26" i="48"/>
  <c r="Y26" i="48"/>
  <c r="X26" i="48"/>
  <c r="W26" i="48"/>
  <c r="V26" i="48"/>
  <c r="U26" i="48"/>
  <c r="T26" i="48"/>
  <c r="S26" i="48"/>
  <c r="R26" i="48"/>
  <c r="Q26" i="48"/>
  <c r="P26" i="48"/>
  <c r="O26" i="48"/>
  <c r="N26" i="48"/>
  <c r="M26" i="48"/>
  <c r="L26" i="48"/>
  <c r="AA25" i="48"/>
  <c r="Z25" i="48"/>
  <c r="Y25" i="48"/>
  <c r="X25" i="48"/>
  <c r="W25" i="48"/>
  <c r="V25" i="48"/>
  <c r="U25" i="48"/>
  <c r="T25" i="48"/>
  <c r="S25" i="48"/>
  <c r="R25" i="48"/>
  <c r="Q25" i="48"/>
  <c r="P25" i="48"/>
  <c r="O25" i="48"/>
  <c r="N25" i="48"/>
  <c r="M25" i="48"/>
  <c r="L25" i="48"/>
  <c r="AA23" i="48"/>
  <c r="Z23" i="48"/>
  <c r="Y23" i="48"/>
  <c r="X23" i="48"/>
  <c r="W23" i="48"/>
  <c r="V23" i="48"/>
  <c r="U23" i="48"/>
  <c r="T23" i="48"/>
  <c r="S23" i="48"/>
  <c r="R23" i="48"/>
  <c r="Q23" i="48"/>
  <c r="P23" i="48"/>
  <c r="O23" i="48"/>
  <c r="N23" i="48"/>
  <c r="M23" i="48"/>
  <c r="L23" i="48"/>
  <c r="AA22" i="48"/>
  <c r="Z22" i="48"/>
  <c r="Y22" i="48"/>
  <c r="X22" i="48"/>
  <c r="W22" i="48"/>
  <c r="V22" i="48"/>
  <c r="U22" i="48"/>
  <c r="T22" i="48"/>
  <c r="S22" i="48"/>
  <c r="R22" i="48"/>
  <c r="Q22" i="48"/>
  <c r="P22" i="48"/>
  <c r="O22" i="48"/>
  <c r="N22" i="48"/>
  <c r="M22" i="48"/>
  <c r="L22" i="48"/>
  <c r="AA20" i="48"/>
  <c r="Z20" i="48"/>
  <c r="Y20" i="48"/>
  <c r="X20" i="48"/>
  <c r="W20" i="48"/>
  <c r="V20" i="48"/>
  <c r="U20" i="48"/>
  <c r="T20" i="48"/>
  <c r="S20" i="48"/>
  <c r="R20" i="48"/>
  <c r="Q20" i="48"/>
  <c r="P20" i="48"/>
  <c r="O20" i="48"/>
  <c r="N20" i="48"/>
  <c r="M20" i="48"/>
  <c r="L20" i="48"/>
  <c r="AA19" i="48"/>
  <c r="Z19" i="48"/>
  <c r="Y19" i="48"/>
  <c r="X19" i="48"/>
  <c r="W19" i="48"/>
  <c r="V19" i="48"/>
  <c r="U19" i="48"/>
  <c r="T19" i="48"/>
  <c r="S19" i="48"/>
  <c r="R19" i="48"/>
  <c r="Q19" i="48"/>
  <c r="P19" i="48"/>
  <c r="O19" i="48"/>
  <c r="N19" i="48"/>
  <c r="M19" i="48"/>
  <c r="L19" i="48"/>
  <c r="AA17" i="48"/>
  <c r="Z17" i="48"/>
  <c r="Y17" i="48"/>
  <c r="X17" i="48"/>
  <c r="W17" i="48"/>
  <c r="V17" i="48"/>
  <c r="U17" i="48"/>
  <c r="T17" i="48"/>
  <c r="S17" i="48"/>
  <c r="R17" i="48"/>
  <c r="Q17" i="48"/>
  <c r="P17" i="48"/>
  <c r="O17" i="48"/>
  <c r="N17" i="48"/>
  <c r="M17" i="48"/>
  <c r="L17" i="48"/>
  <c r="AA16" i="48"/>
  <c r="Z16" i="48"/>
  <c r="Y16" i="48"/>
  <c r="X16" i="48"/>
  <c r="W16" i="48"/>
  <c r="V16" i="48"/>
  <c r="U16" i="48"/>
  <c r="T16" i="48"/>
  <c r="S16" i="48"/>
  <c r="R16" i="48"/>
  <c r="Q16" i="48"/>
  <c r="P16" i="48"/>
  <c r="O16" i="48"/>
  <c r="N16" i="48"/>
  <c r="M16" i="48"/>
  <c r="L16" i="48"/>
  <c r="AA14" i="48"/>
  <c r="Z14" i="48"/>
  <c r="Y14" i="48"/>
  <c r="X14" i="48"/>
  <c r="W14" i="48"/>
  <c r="V14" i="48"/>
  <c r="U14" i="48"/>
  <c r="T14" i="48"/>
  <c r="S14" i="48"/>
  <c r="R14" i="48"/>
  <c r="Q14" i="48"/>
  <c r="P14" i="48"/>
  <c r="O14" i="48"/>
  <c r="N14" i="48"/>
  <c r="M14" i="48"/>
  <c r="L14" i="48"/>
  <c r="AA13" i="48"/>
  <c r="Z13" i="48"/>
  <c r="Y13" i="48"/>
  <c r="X13" i="48"/>
  <c r="W13" i="48"/>
  <c r="V13" i="48"/>
  <c r="U13" i="48"/>
  <c r="T13" i="48"/>
  <c r="S13" i="48"/>
  <c r="R13" i="48"/>
  <c r="Q13" i="48"/>
  <c r="P13" i="48"/>
  <c r="O13" i="48"/>
  <c r="N13" i="48"/>
  <c r="M13" i="48"/>
  <c r="L13" i="48"/>
  <c r="Q9" i="48"/>
  <c r="AF28" i="53"/>
  <c r="AE28" i="53"/>
  <c r="AD28" i="53"/>
  <c r="AC28" i="53"/>
  <c r="AB28" i="53"/>
  <c r="AA28" i="53"/>
  <c r="Z28" i="53"/>
  <c r="Y28" i="53"/>
  <c r="X28" i="53"/>
  <c r="W28" i="53"/>
  <c r="V28" i="53"/>
  <c r="U28" i="53"/>
  <c r="T28" i="53"/>
  <c r="S28" i="53"/>
  <c r="R28" i="53"/>
  <c r="Q28" i="53"/>
  <c r="P28" i="53"/>
  <c r="O28" i="53"/>
  <c r="N28" i="53"/>
  <c r="M28" i="53"/>
  <c r="L28" i="53"/>
  <c r="K28" i="53"/>
  <c r="J28" i="53"/>
  <c r="I28" i="53"/>
  <c r="H28" i="53"/>
  <c r="G28" i="53"/>
  <c r="F28" i="53"/>
  <c r="AF27" i="53"/>
  <c r="AE27" i="53"/>
  <c r="AD27" i="53"/>
  <c r="AC27" i="53"/>
  <c r="AB27" i="53"/>
  <c r="AA27" i="53"/>
  <c r="Z27" i="53"/>
  <c r="Y27" i="53"/>
  <c r="X27" i="53"/>
  <c r="W27" i="53"/>
  <c r="V27" i="53"/>
  <c r="U27" i="53"/>
  <c r="T27" i="53"/>
  <c r="S27" i="53"/>
  <c r="R27" i="53"/>
  <c r="Q27" i="53"/>
  <c r="P27" i="53"/>
  <c r="O27" i="53"/>
  <c r="N27" i="53"/>
  <c r="M27" i="53"/>
  <c r="L27" i="53"/>
  <c r="K27" i="53"/>
  <c r="J27" i="53"/>
  <c r="I27" i="53"/>
  <c r="H27" i="53"/>
  <c r="G27" i="53"/>
  <c r="F27" i="53"/>
  <c r="AA26" i="53"/>
  <c r="Z26" i="53"/>
  <c r="Y26" i="53"/>
  <c r="X26" i="53"/>
  <c r="W26" i="53"/>
  <c r="P26" i="53"/>
  <c r="O26" i="53"/>
  <c r="N26" i="53"/>
  <c r="M26" i="53"/>
  <c r="L26" i="53"/>
  <c r="AA25" i="53"/>
  <c r="Z25" i="53"/>
  <c r="Y25" i="53"/>
  <c r="X25" i="53"/>
  <c r="W25" i="53"/>
  <c r="P25" i="53"/>
  <c r="O25" i="53"/>
  <c r="N25" i="53"/>
  <c r="M25" i="53"/>
  <c r="L25" i="53"/>
  <c r="AA23" i="53"/>
  <c r="Z23" i="53"/>
  <c r="Y23" i="53"/>
  <c r="X23" i="53"/>
  <c r="W23" i="53"/>
  <c r="P23" i="53"/>
  <c r="O23" i="53"/>
  <c r="N23" i="53"/>
  <c r="M23" i="53"/>
  <c r="L23" i="53"/>
  <c r="AA22" i="53"/>
  <c r="Z22" i="53"/>
  <c r="Y22" i="53"/>
  <c r="X22" i="53"/>
  <c r="W22" i="53"/>
  <c r="P22" i="53"/>
  <c r="O22" i="53"/>
  <c r="N22" i="53"/>
  <c r="M22" i="53"/>
  <c r="L22" i="53"/>
  <c r="AA20" i="53"/>
  <c r="Z20" i="53"/>
  <c r="Y20" i="53"/>
  <c r="X20" i="53"/>
  <c r="W20" i="53"/>
  <c r="P20" i="53"/>
  <c r="O20" i="53"/>
  <c r="N20" i="53"/>
  <c r="M20" i="53"/>
  <c r="L20" i="53"/>
  <c r="AA19" i="53"/>
  <c r="Z19" i="53"/>
  <c r="Y19" i="53"/>
  <c r="X19" i="53"/>
  <c r="W19" i="53"/>
  <c r="P19" i="53"/>
  <c r="O19" i="53"/>
  <c r="N19" i="53"/>
  <c r="M19" i="53"/>
  <c r="L19" i="53"/>
  <c r="AA17" i="53"/>
  <c r="Z17" i="53"/>
  <c r="Y17" i="53"/>
  <c r="X17" i="53"/>
  <c r="W17" i="53"/>
  <c r="P17" i="53"/>
  <c r="O17" i="53"/>
  <c r="N17" i="53"/>
  <c r="M17" i="53"/>
  <c r="L17" i="53"/>
  <c r="AA16" i="53"/>
  <c r="Z16" i="53"/>
  <c r="Y16" i="53"/>
  <c r="X16" i="53"/>
  <c r="W16" i="53"/>
  <c r="P16" i="53"/>
  <c r="O16" i="53"/>
  <c r="N16" i="53"/>
  <c r="M16" i="53"/>
  <c r="L16" i="53"/>
  <c r="AA14" i="53"/>
  <c r="Z14" i="53"/>
  <c r="Y14" i="53"/>
  <c r="X14" i="53"/>
  <c r="W14" i="53"/>
  <c r="P14" i="53"/>
  <c r="O14" i="53"/>
  <c r="N14" i="53"/>
  <c r="M14" i="53"/>
  <c r="L14" i="53"/>
  <c r="AA13" i="53"/>
  <c r="Z13" i="53"/>
  <c r="Y13" i="53"/>
  <c r="X13" i="53"/>
  <c r="W13" i="53"/>
  <c r="P13" i="53"/>
  <c r="O13" i="53"/>
  <c r="N13" i="53"/>
  <c r="M13" i="53"/>
  <c r="L13" i="53"/>
  <c r="AF28" i="52"/>
  <c r="AE28" i="52"/>
  <c r="AD28" i="52"/>
  <c r="AC28" i="52"/>
  <c r="AB28" i="52"/>
  <c r="AA28" i="52"/>
  <c r="Z28" i="52"/>
  <c r="Y28" i="52"/>
  <c r="X28" i="52"/>
  <c r="W28" i="52"/>
  <c r="V28" i="52"/>
  <c r="U28" i="52"/>
  <c r="T28" i="52"/>
  <c r="S28" i="52"/>
  <c r="R28" i="52"/>
  <c r="Q28" i="52"/>
  <c r="P28" i="52"/>
  <c r="O28" i="52"/>
  <c r="N28" i="52"/>
  <c r="M28" i="52"/>
  <c r="L28" i="52"/>
  <c r="K28" i="52"/>
  <c r="J28" i="52"/>
  <c r="I28" i="52"/>
  <c r="H28" i="52"/>
  <c r="G28" i="52"/>
  <c r="F28" i="52"/>
  <c r="AF27" i="52"/>
  <c r="AE27" i="52"/>
  <c r="AD27" i="52"/>
  <c r="AC27" i="52"/>
  <c r="AB27" i="52"/>
  <c r="AA27" i="52"/>
  <c r="Z27" i="52"/>
  <c r="Y27" i="52"/>
  <c r="X27" i="52"/>
  <c r="W27" i="52"/>
  <c r="V27" i="52"/>
  <c r="U27" i="52"/>
  <c r="T27" i="52"/>
  <c r="S27" i="52"/>
  <c r="R27" i="52"/>
  <c r="Q27" i="52"/>
  <c r="P27" i="52"/>
  <c r="O27" i="52"/>
  <c r="N27" i="52"/>
  <c r="M27" i="52"/>
  <c r="L27" i="52"/>
  <c r="K27" i="52"/>
  <c r="J27" i="52"/>
  <c r="I27" i="52"/>
  <c r="H27" i="52"/>
  <c r="G27" i="52"/>
  <c r="F27" i="52"/>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AF27" i="51"/>
  <c r="AE27" i="51"/>
  <c r="AD27" i="51"/>
  <c r="AC27" i="51"/>
  <c r="AB27" i="51"/>
  <c r="AA27" i="51"/>
  <c r="Z27" i="51"/>
  <c r="Y27" i="51"/>
  <c r="X27" i="51"/>
  <c r="W27" i="51"/>
  <c r="V27" i="51"/>
  <c r="U27" i="51"/>
  <c r="T27" i="51"/>
  <c r="S27" i="51"/>
  <c r="R27" i="51"/>
  <c r="Q27" i="51"/>
  <c r="P27" i="51"/>
  <c r="O27" i="51"/>
  <c r="N27" i="51"/>
  <c r="M27" i="51"/>
  <c r="L27" i="51"/>
  <c r="K27" i="51"/>
  <c r="J27" i="51"/>
  <c r="I27" i="51"/>
  <c r="H27" i="51"/>
  <c r="G27" i="51"/>
  <c r="F27" i="51"/>
  <c r="AA26" i="51"/>
  <c r="Z26" i="51"/>
  <c r="Y26" i="51"/>
  <c r="X26" i="51"/>
  <c r="W26" i="51"/>
  <c r="P26" i="51"/>
  <c r="O26" i="51"/>
  <c r="N26" i="51"/>
  <c r="M26" i="51"/>
  <c r="L26" i="51"/>
  <c r="AA25" i="51"/>
  <c r="Z25" i="51"/>
  <c r="Y25" i="51"/>
  <c r="X25" i="51"/>
  <c r="W25" i="51"/>
  <c r="P25" i="51"/>
  <c r="O25" i="51"/>
  <c r="N25" i="51"/>
  <c r="M25" i="51"/>
  <c r="L25" i="51"/>
  <c r="AA23" i="51"/>
  <c r="Z23" i="51"/>
  <c r="Y23" i="51"/>
  <c r="X23" i="51"/>
  <c r="W23" i="51"/>
  <c r="P23" i="51"/>
  <c r="O23" i="51"/>
  <c r="N23" i="51"/>
  <c r="M23" i="51"/>
  <c r="L23" i="51"/>
  <c r="AA22" i="51"/>
  <c r="Z22" i="51"/>
  <c r="Y22" i="51"/>
  <c r="X22" i="51"/>
  <c r="W22" i="51"/>
  <c r="P22" i="51"/>
  <c r="O22" i="51"/>
  <c r="N22" i="51"/>
  <c r="M22" i="51"/>
  <c r="L22" i="51"/>
  <c r="AA20" i="51"/>
  <c r="Z20" i="51"/>
  <c r="Y20" i="51"/>
  <c r="X20" i="51"/>
  <c r="W20" i="51"/>
  <c r="P20" i="51"/>
  <c r="O20" i="51"/>
  <c r="N20" i="51"/>
  <c r="M20" i="51"/>
  <c r="L20" i="51"/>
  <c r="AA19" i="51"/>
  <c r="Z19" i="51"/>
  <c r="Y19" i="51"/>
  <c r="X19" i="51"/>
  <c r="W19" i="51"/>
  <c r="P19" i="51"/>
  <c r="O19" i="51"/>
  <c r="N19" i="51"/>
  <c r="M19" i="51"/>
  <c r="L19" i="51"/>
  <c r="AA17" i="51"/>
  <c r="Z17" i="51"/>
  <c r="Y17" i="51"/>
  <c r="X17" i="51"/>
  <c r="W17" i="51"/>
  <c r="P17" i="51"/>
  <c r="O17" i="51"/>
  <c r="N17" i="51"/>
  <c r="M17" i="51"/>
  <c r="L17" i="51"/>
  <c r="AA16" i="51"/>
  <c r="Z16" i="51"/>
  <c r="Y16" i="51"/>
  <c r="X16" i="51"/>
  <c r="W16" i="51"/>
  <c r="P16" i="51"/>
  <c r="O16" i="51"/>
  <c r="N16" i="51"/>
  <c r="M16" i="51"/>
  <c r="L16" i="51"/>
  <c r="AA14" i="51"/>
  <c r="Z14" i="51"/>
  <c r="Y14" i="51"/>
  <c r="X14" i="51"/>
  <c r="W14" i="51"/>
  <c r="P14" i="51"/>
  <c r="O14" i="51"/>
  <c r="N14" i="51"/>
  <c r="M14" i="51"/>
  <c r="L14" i="51"/>
  <c r="AA13" i="51"/>
  <c r="Z13" i="51"/>
  <c r="Y13" i="51"/>
  <c r="X13" i="51"/>
  <c r="W13" i="51"/>
  <c r="P13" i="51"/>
  <c r="O13" i="51"/>
  <c r="N13" i="51"/>
  <c r="M13" i="51"/>
  <c r="L13" i="51"/>
  <c r="AF28" i="54"/>
  <c r="AE28" i="54"/>
  <c r="AD28" i="54"/>
  <c r="AC28" i="54"/>
  <c r="AB28" i="54"/>
  <c r="AA28" i="54"/>
  <c r="Z28" i="54"/>
  <c r="Y28" i="54"/>
  <c r="X28" i="54"/>
  <c r="W28" i="54"/>
  <c r="V28" i="54"/>
  <c r="U28" i="54"/>
  <c r="T28" i="54"/>
  <c r="S28" i="54"/>
  <c r="R28" i="54"/>
  <c r="Q28" i="54"/>
  <c r="P28" i="54"/>
  <c r="O28" i="54"/>
  <c r="N28" i="54"/>
  <c r="M28" i="54"/>
  <c r="L28" i="54"/>
  <c r="K28" i="54"/>
  <c r="J28" i="54"/>
  <c r="I28" i="54"/>
  <c r="H28" i="54"/>
  <c r="G28" i="54"/>
  <c r="F28" i="54"/>
  <c r="AF27" i="54"/>
  <c r="AE27" i="54"/>
  <c r="AD27" i="54"/>
  <c r="AC27" i="54"/>
  <c r="AB27" i="54"/>
  <c r="AA27" i="54"/>
  <c r="Z27" i="54"/>
  <c r="Y27" i="54"/>
  <c r="X27" i="54"/>
  <c r="W27" i="54"/>
  <c r="V27" i="54"/>
  <c r="U27" i="54"/>
  <c r="T27" i="54"/>
  <c r="S27" i="54"/>
  <c r="R27" i="54"/>
  <c r="Q27" i="54"/>
  <c r="P27" i="54"/>
  <c r="O27" i="54"/>
  <c r="N27" i="54"/>
  <c r="M27" i="54"/>
  <c r="L27" i="54"/>
  <c r="K27" i="54"/>
  <c r="J27" i="54"/>
  <c r="I27" i="54"/>
  <c r="H27" i="54"/>
  <c r="G27" i="54"/>
  <c r="F27" i="54"/>
  <c r="AA26" i="54"/>
  <c r="Z26" i="54"/>
  <c r="Y26" i="54"/>
  <c r="X26" i="54"/>
  <c r="W26" i="54"/>
  <c r="P26" i="54"/>
  <c r="O26" i="54"/>
  <c r="N26" i="54"/>
  <c r="M26" i="54"/>
  <c r="L26" i="54"/>
  <c r="AA25" i="54"/>
  <c r="Z25" i="54"/>
  <c r="Y25" i="54"/>
  <c r="X25" i="54"/>
  <c r="W25" i="54"/>
  <c r="P25" i="54"/>
  <c r="O25" i="54"/>
  <c r="N25" i="54"/>
  <c r="M25" i="54"/>
  <c r="L25" i="54"/>
  <c r="AA23" i="54"/>
  <c r="Z23" i="54"/>
  <c r="Y23" i="54"/>
  <c r="X23" i="54"/>
  <c r="W23" i="54"/>
  <c r="P23" i="54"/>
  <c r="O23" i="54"/>
  <c r="N23" i="54"/>
  <c r="M23" i="54"/>
  <c r="L23" i="54"/>
  <c r="AA22" i="54"/>
  <c r="Z22" i="54"/>
  <c r="Y22" i="54"/>
  <c r="X22" i="54"/>
  <c r="W22" i="54"/>
  <c r="P22" i="54"/>
  <c r="O22" i="54"/>
  <c r="N22" i="54"/>
  <c r="M22" i="54"/>
  <c r="L22" i="54"/>
  <c r="AA20" i="54"/>
  <c r="Z20" i="54"/>
  <c r="Y20" i="54"/>
  <c r="X20" i="54"/>
  <c r="W20" i="54"/>
  <c r="P20" i="54"/>
  <c r="O20" i="54"/>
  <c r="N20" i="54"/>
  <c r="M20" i="54"/>
  <c r="L20" i="54"/>
  <c r="AA19" i="54"/>
  <c r="Z19" i="54"/>
  <c r="Y19" i="54"/>
  <c r="X19" i="54"/>
  <c r="W19" i="54"/>
  <c r="P19" i="54"/>
  <c r="O19" i="54"/>
  <c r="N19" i="54"/>
  <c r="M19" i="54"/>
  <c r="L19" i="54"/>
  <c r="AA17" i="54"/>
  <c r="Z17" i="54"/>
  <c r="Y17" i="54"/>
  <c r="X17" i="54"/>
  <c r="W17" i="54"/>
  <c r="P17" i="54"/>
  <c r="O17" i="54"/>
  <c r="N17" i="54"/>
  <c r="M17" i="54"/>
  <c r="L17" i="54"/>
  <c r="AA16" i="54"/>
  <c r="Z16" i="54"/>
  <c r="Y16" i="54"/>
  <c r="X16" i="54"/>
  <c r="W16" i="54"/>
  <c r="P16" i="54"/>
  <c r="O16" i="54"/>
  <c r="N16" i="54"/>
  <c r="M16" i="54"/>
  <c r="L16" i="54"/>
  <c r="AA14" i="54"/>
  <c r="Z14" i="54"/>
  <c r="Y14" i="54"/>
  <c r="X14" i="54"/>
  <c r="W14" i="54"/>
  <c r="P14" i="54"/>
  <c r="O14" i="54"/>
  <c r="N14" i="54"/>
  <c r="M14" i="54"/>
  <c r="L14" i="54"/>
  <c r="AA13" i="54"/>
  <c r="Z13" i="54"/>
  <c r="Y13" i="54"/>
  <c r="X13" i="54"/>
  <c r="W13" i="54"/>
  <c r="P13" i="54"/>
  <c r="O13" i="54"/>
  <c r="N13" i="54"/>
  <c r="M13" i="54"/>
  <c r="L13" i="54"/>
  <c r="AF28" i="56"/>
  <c r="AE28" i="56"/>
  <c r="AD28" i="56"/>
  <c r="AC28" i="56"/>
  <c r="AB28" i="56"/>
  <c r="AA28" i="56"/>
  <c r="Z28" i="56"/>
  <c r="Y28" i="56"/>
  <c r="X28" i="56"/>
  <c r="W28" i="56"/>
  <c r="V28" i="56"/>
  <c r="U28" i="56"/>
  <c r="T28" i="56"/>
  <c r="S28" i="56"/>
  <c r="R28" i="56"/>
  <c r="Q28" i="56"/>
  <c r="P28" i="56"/>
  <c r="O28" i="56"/>
  <c r="N28" i="56"/>
  <c r="M28" i="56"/>
  <c r="L28" i="56"/>
  <c r="K28" i="56"/>
  <c r="J28" i="56"/>
  <c r="I28" i="56"/>
  <c r="H28" i="56"/>
  <c r="G28" i="56"/>
  <c r="F28" i="56"/>
  <c r="AF27" i="56"/>
  <c r="AE27" i="56"/>
  <c r="AD27" i="56"/>
  <c r="AC27" i="56"/>
  <c r="AB27" i="56"/>
  <c r="AA27" i="56"/>
  <c r="Z27" i="56"/>
  <c r="Y27" i="56"/>
  <c r="X27" i="56"/>
  <c r="W27" i="56"/>
  <c r="V27" i="56"/>
  <c r="U27" i="56"/>
  <c r="T27" i="56"/>
  <c r="S27" i="56"/>
  <c r="R27" i="56"/>
  <c r="Q27" i="56"/>
  <c r="P27" i="56"/>
  <c r="O27" i="56"/>
  <c r="N27" i="56"/>
  <c r="M27" i="56"/>
  <c r="L27" i="56"/>
  <c r="K27" i="56"/>
  <c r="J27" i="56"/>
  <c r="I27" i="56"/>
  <c r="H27" i="56"/>
  <c r="G27" i="56"/>
  <c r="F27" i="56"/>
  <c r="AA26" i="56"/>
  <c r="Z26" i="56"/>
  <c r="Y26" i="56"/>
  <c r="X26" i="56"/>
  <c r="W26" i="56"/>
  <c r="P26" i="56"/>
  <c r="O26" i="56"/>
  <c r="N26" i="56"/>
  <c r="M26" i="56"/>
  <c r="L26" i="56"/>
  <c r="AA25" i="56"/>
  <c r="Z25" i="56"/>
  <c r="Y25" i="56"/>
  <c r="X25" i="56"/>
  <c r="W25" i="56"/>
  <c r="P25" i="56"/>
  <c r="O25" i="56"/>
  <c r="N25" i="56"/>
  <c r="M25" i="56"/>
  <c r="L25" i="56"/>
  <c r="AA23" i="56"/>
  <c r="Z23" i="56"/>
  <c r="Y23" i="56"/>
  <c r="X23" i="56"/>
  <c r="W23" i="56"/>
  <c r="P23" i="56"/>
  <c r="O23" i="56"/>
  <c r="N23" i="56"/>
  <c r="M23" i="56"/>
  <c r="L23" i="56"/>
  <c r="AA22" i="56"/>
  <c r="Z22" i="56"/>
  <c r="Y22" i="56"/>
  <c r="X22" i="56"/>
  <c r="W22" i="56"/>
  <c r="P22" i="56"/>
  <c r="O22" i="56"/>
  <c r="N22" i="56"/>
  <c r="M22" i="56"/>
  <c r="L22" i="56"/>
  <c r="AA20" i="56"/>
  <c r="Z20" i="56"/>
  <c r="Y20" i="56"/>
  <c r="X20" i="56"/>
  <c r="W20" i="56"/>
  <c r="P20" i="56"/>
  <c r="O20" i="56"/>
  <c r="N20" i="56"/>
  <c r="M20" i="56"/>
  <c r="L20" i="56"/>
  <c r="K20" i="56"/>
  <c r="G20" i="56"/>
  <c r="AA19" i="56"/>
  <c r="Z19" i="56"/>
  <c r="Y19" i="56"/>
  <c r="X19" i="56"/>
  <c r="W19" i="56"/>
  <c r="P19" i="56"/>
  <c r="O19" i="56"/>
  <c r="N19" i="56"/>
  <c r="M19" i="56"/>
  <c r="L19" i="56"/>
  <c r="AA17" i="56"/>
  <c r="Z17" i="56"/>
  <c r="Y17" i="56"/>
  <c r="X17" i="56"/>
  <c r="W17" i="56"/>
  <c r="P17" i="56"/>
  <c r="O17" i="56"/>
  <c r="N17" i="56"/>
  <c r="M17" i="56"/>
  <c r="L17" i="56"/>
  <c r="AA16" i="56"/>
  <c r="Z16" i="56"/>
  <c r="Y16" i="56"/>
  <c r="X16" i="56"/>
  <c r="W16" i="56"/>
  <c r="P16" i="56"/>
  <c r="O16" i="56"/>
  <c r="N16" i="56"/>
  <c r="M16" i="56"/>
  <c r="L16" i="56"/>
  <c r="AA14" i="56"/>
  <c r="Z14" i="56"/>
  <c r="Y14" i="56"/>
  <c r="X14" i="56"/>
  <c r="W14" i="56"/>
  <c r="P14" i="56"/>
  <c r="O14" i="56"/>
  <c r="N14" i="56"/>
  <c r="M14" i="56"/>
  <c r="L14" i="56"/>
  <c r="AA13" i="56"/>
  <c r="Z13" i="56"/>
  <c r="Y13" i="56"/>
  <c r="X13" i="56"/>
  <c r="W13" i="56"/>
  <c r="P13" i="56"/>
  <c r="O13" i="56"/>
  <c r="N13" i="56"/>
  <c r="M13" i="56"/>
  <c r="L13" i="56"/>
  <c r="F9" i="56"/>
  <c r="AF28" i="57"/>
  <c r="AE28" i="57"/>
  <c r="AD28" i="57"/>
  <c r="AC28" i="57"/>
  <c r="AB28" i="57"/>
  <c r="AA28" i="57"/>
  <c r="Z28" i="57"/>
  <c r="Y28" i="57"/>
  <c r="X28" i="57"/>
  <c r="W28" i="57"/>
  <c r="V28" i="57"/>
  <c r="U28" i="57"/>
  <c r="T28" i="57"/>
  <c r="S28" i="57"/>
  <c r="R28" i="57"/>
  <c r="Q28" i="57"/>
  <c r="P28" i="57"/>
  <c r="O28" i="57"/>
  <c r="N28" i="57"/>
  <c r="M28" i="57"/>
  <c r="L28" i="57"/>
  <c r="K28" i="57"/>
  <c r="J28" i="57"/>
  <c r="I28" i="57"/>
  <c r="H28" i="57"/>
  <c r="G28" i="57"/>
  <c r="F28" i="57"/>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AA26" i="57"/>
  <c r="Z26" i="57"/>
  <c r="Y26" i="57"/>
  <c r="X26" i="57"/>
  <c r="W26" i="57"/>
  <c r="P26" i="57"/>
  <c r="O26" i="57"/>
  <c r="N26" i="57"/>
  <c r="M26" i="57"/>
  <c r="L26" i="57"/>
  <c r="AA25" i="57"/>
  <c r="Z25" i="57"/>
  <c r="Y25" i="57"/>
  <c r="X25" i="57"/>
  <c r="W25" i="57"/>
  <c r="P25" i="57"/>
  <c r="O25" i="57"/>
  <c r="N25" i="57"/>
  <c r="M25" i="57"/>
  <c r="L25" i="57"/>
  <c r="AA23" i="57"/>
  <c r="Z23" i="57"/>
  <c r="Y23" i="57"/>
  <c r="X23" i="57"/>
  <c r="W23" i="57"/>
  <c r="P23" i="57"/>
  <c r="O23" i="57"/>
  <c r="N23" i="57"/>
  <c r="M23" i="57"/>
  <c r="L23" i="57"/>
  <c r="AA22" i="57"/>
  <c r="Z22" i="57"/>
  <c r="Y22" i="57"/>
  <c r="X22" i="57"/>
  <c r="W22" i="57"/>
  <c r="P22" i="57"/>
  <c r="O22" i="57"/>
  <c r="N22" i="57"/>
  <c r="M22" i="57"/>
  <c r="L22" i="57"/>
  <c r="AA20" i="57"/>
  <c r="Z20" i="57"/>
  <c r="Y20" i="57"/>
  <c r="X20" i="57"/>
  <c r="W20" i="57"/>
  <c r="P20" i="57"/>
  <c r="O20" i="57"/>
  <c r="N20" i="57"/>
  <c r="M20" i="57"/>
  <c r="L20" i="57"/>
  <c r="AA19" i="57"/>
  <c r="Z19" i="57"/>
  <c r="Y19" i="57"/>
  <c r="X19" i="57"/>
  <c r="W19" i="57"/>
  <c r="P19" i="57"/>
  <c r="O19" i="57"/>
  <c r="N19" i="57"/>
  <c r="M19" i="57"/>
  <c r="L19" i="57"/>
  <c r="AA17" i="57"/>
  <c r="Z17" i="57"/>
  <c r="Y17" i="57"/>
  <c r="X17" i="57"/>
  <c r="W17" i="57"/>
  <c r="P17" i="57"/>
  <c r="O17" i="57"/>
  <c r="N17" i="57"/>
  <c r="M17" i="57"/>
  <c r="L17" i="57"/>
  <c r="AA16" i="57"/>
  <c r="Z16" i="57"/>
  <c r="Y16" i="57"/>
  <c r="X16" i="57"/>
  <c r="W16" i="57"/>
  <c r="P16" i="57"/>
  <c r="O16" i="57"/>
  <c r="N16" i="57"/>
  <c r="M16" i="57"/>
  <c r="L16" i="57"/>
  <c r="AA14" i="57"/>
  <c r="Z14" i="57"/>
  <c r="Y14" i="57"/>
  <c r="X14" i="57"/>
  <c r="W14" i="57"/>
  <c r="P14" i="57"/>
  <c r="O14" i="57"/>
  <c r="N14" i="57"/>
  <c r="M14" i="57"/>
  <c r="L14" i="57"/>
  <c r="AA13" i="57"/>
  <c r="Z13" i="57"/>
  <c r="Y13" i="57"/>
  <c r="X13" i="57"/>
  <c r="W13" i="57"/>
  <c r="P13" i="57"/>
  <c r="O13" i="57"/>
  <c r="N13" i="57"/>
  <c r="M13" i="57"/>
  <c r="L13" i="57"/>
  <c r="AF28" i="58"/>
  <c r="AE28" i="58"/>
  <c r="AD28" i="58"/>
  <c r="AC28" i="58"/>
  <c r="AB28" i="58"/>
  <c r="AA28" i="58"/>
  <c r="Z28" i="58"/>
  <c r="Y28" i="58"/>
  <c r="X28" i="58"/>
  <c r="W28" i="58"/>
  <c r="V28" i="58"/>
  <c r="U28" i="58"/>
  <c r="T28" i="58"/>
  <c r="S28" i="58"/>
  <c r="R28" i="58"/>
  <c r="Q28" i="58"/>
  <c r="P28" i="58"/>
  <c r="O28" i="58"/>
  <c r="N28" i="58"/>
  <c r="M28" i="58"/>
  <c r="L28" i="58"/>
  <c r="K28" i="58"/>
  <c r="J28" i="58"/>
  <c r="I28" i="58"/>
  <c r="H28" i="58"/>
  <c r="G28" i="58"/>
  <c r="F28"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F27" i="58"/>
  <c r="AA26" i="58"/>
  <c r="Z26" i="58"/>
  <c r="Y26" i="58"/>
  <c r="X26" i="58"/>
  <c r="W26" i="58"/>
  <c r="P26" i="58"/>
  <c r="O26" i="58"/>
  <c r="N26" i="58"/>
  <c r="M26" i="58"/>
  <c r="L26" i="58"/>
  <c r="AA25" i="58"/>
  <c r="Z25" i="58"/>
  <c r="Y25" i="58"/>
  <c r="X25" i="58"/>
  <c r="W25" i="58"/>
  <c r="P25" i="58"/>
  <c r="O25" i="58"/>
  <c r="N25" i="58"/>
  <c r="M25" i="58"/>
  <c r="L25" i="58"/>
  <c r="AA23" i="58"/>
  <c r="Z23" i="58"/>
  <c r="Y23" i="58"/>
  <c r="X23" i="58"/>
  <c r="W23" i="58"/>
  <c r="P23" i="58"/>
  <c r="O23" i="58"/>
  <c r="N23" i="58"/>
  <c r="M23" i="58"/>
  <c r="L23" i="58"/>
  <c r="AA22" i="58"/>
  <c r="Z22" i="58"/>
  <c r="Y22" i="58"/>
  <c r="X22" i="58"/>
  <c r="W22" i="58"/>
  <c r="P22" i="58"/>
  <c r="O22" i="58"/>
  <c r="N22" i="58"/>
  <c r="M22" i="58"/>
  <c r="L22" i="58"/>
  <c r="AA20" i="58"/>
  <c r="Z20" i="58"/>
  <c r="Y20" i="58"/>
  <c r="X20" i="58"/>
  <c r="W20" i="58"/>
  <c r="P20" i="58"/>
  <c r="O20" i="58"/>
  <c r="N20" i="58"/>
  <c r="M20" i="58"/>
  <c r="L20" i="58"/>
  <c r="AA19" i="58"/>
  <c r="Z19" i="58"/>
  <c r="Y19" i="58"/>
  <c r="X19" i="58"/>
  <c r="W19" i="58"/>
  <c r="P19" i="58"/>
  <c r="O19" i="58"/>
  <c r="N19" i="58"/>
  <c r="M19" i="58"/>
  <c r="L19" i="58"/>
  <c r="AA17" i="58"/>
  <c r="Z17" i="58"/>
  <c r="Y17" i="58"/>
  <c r="X17" i="58"/>
  <c r="W17" i="58"/>
  <c r="P17" i="58"/>
  <c r="O17" i="58"/>
  <c r="N17" i="58"/>
  <c r="M17" i="58"/>
  <c r="L17" i="58"/>
  <c r="AA16" i="58"/>
  <c r="Z16" i="58"/>
  <c r="Y16" i="58"/>
  <c r="X16" i="58"/>
  <c r="W16" i="58"/>
  <c r="P16" i="58"/>
  <c r="O16" i="58"/>
  <c r="N16" i="58"/>
  <c r="M16" i="58"/>
  <c r="L16" i="58"/>
  <c r="AA14" i="58"/>
  <c r="Z14" i="58"/>
  <c r="Y14" i="58"/>
  <c r="X14" i="58"/>
  <c r="W14" i="58"/>
  <c r="P14" i="58"/>
  <c r="O14" i="58"/>
  <c r="N14" i="58"/>
  <c r="M14" i="58"/>
  <c r="L14" i="58"/>
  <c r="AA13" i="58"/>
  <c r="Z13" i="58"/>
  <c r="Y13" i="58"/>
  <c r="X13" i="58"/>
  <c r="W13" i="58"/>
  <c r="P13" i="58"/>
  <c r="O13" i="58"/>
  <c r="N13" i="58"/>
  <c r="M13" i="58"/>
  <c r="L13" i="58"/>
  <c r="F9" i="58"/>
  <c r="F9" i="59"/>
  <c r="AF28" i="60"/>
  <c r="AE28" i="60"/>
  <c r="AD28" i="60"/>
  <c r="AC28" i="60"/>
  <c r="AB28" i="60"/>
  <c r="AA28" i="60"/>
  <c r="Z28" i="60"/>
  <c r="Y28" i="60"/>
  <c r="X28" i="60"/>
  <c r="W28" i="60"/>
  <c r="V28" i="60"/>
  <c r="U28" i="60"/>
  <c r="T28" i="60"/>
  <c r="S28" i="60"/>
  <c r="R28" i="60"/>
  <c r="Q28" i="60"/>
  <c r="P28" i="60"/>
  <c r="O28" i="60"/>
  <c r="N28" i="60"/>
  <c r="M28" i="60"/>
  <c r="L28" i="60"/>
  <c r="K28" i="60"/>
  <c r="J28" i="60"/>
  <c r="I28" i="60"/>
  <c r="H28" i="60"/>
  <c r="G28" i="60"/>
  <c r="F28" i="60"/>
  <c r="AF27" i="60"/>
  <c r="AE27" i="60"/>
  <c r="AD27" i="60"/>
  <c r="AC27" i="60"/>
  <c r="AB27" i="60"/>
  <c r="AA27" i="60"/>
  <c r="Z27" i="60"/>
  <c r="Y27" i="60"/>
  <c r="X27" i="60"/>
  <c r="W27" i="60"/>
  <c r="V27" i="60"/>
  <c r="U27" i="60"/>
  <c r="T27" i="60"/>
  <c r="S27" i="60"/>
  <c r="R27" i="60"/>
  <c r="Q27" i="60"/>
  <c r="P27" i="60"/>
  <c r="O27" i="60"/>
  <c r="N27" i="60"/>
  <c r="M27" i="60"/>
  <c r="L27" i="60"/>
  <c r="K27" i="60"/>
  <c r="J27" i="60"/>
  <c r="I27" i="60"/>
  <c r="H27" i="60"/>
  <c r="G27" i="60"/>
  <c r="F27" i="60"/>
  <c r="AA26" i="60"/>
  <c r="Z26" i="60"/>
  <c r="Y26" i="60"/>
  <c r="X26" i="60"/>
  <c r="W26" i="60"/>
  <c r="P26" i="60"/>
  <c r="O26" i="60"/>
  <c r="N26" i="60"/>
  <c r="M26" i="60"/>
  <c r="L26" i="60"/>
  <c r="AA25" i="60"/>
  <c r="Z25" i="60"/>
  <c r="Y25" i="60"/>
  <c r="X25" i="60"/>
  <c r="W25" i="60"/>
  <c r="P25" i="60"/>
  <c r="O25" i="60"/>
  <c r="N25" i="60"/>
  <c r="M25" i="60"/>
  <c r="L25" i="60"/>
  <c r="AA23" i="60"/>
  <c r="Z23" i="60"/>
  <c r="Y23" i="60"/>
  <c r="X23" i="60"/>
  <c r="W23" i="60"/>
  <c r="P23" i="60"/>
  <c r="O23" i="60"/>
  <c r="N23" i="60"/>
  <c r="M23" i="60"/>
  <c r="L23" i="60"/>
  <c r="AA22" i="60"/>
  <c r="Z22" i="60"/>
  <c r="Y22" i="60"/>
  <c r="X22" i="60"/>
  <c r="W22" i="60"/>
  <c r="P22" i="60"/>
  <c r="O22" i="60"/>
  <c r="N22" i="60"/>
  <c r="M22" i="60"/>
  <c r="L22" i="60"/>
  <c r="AA20" i="60"/>
  <c r="Z20" i="60"/>
  <c r="Y20" i="60"/>
  <c r="X20" i="60"/>
  <c r="W20" i="60"/>
  <c r="P20" i="60"/>
  <c r="O20" i="60"/>
  <c r="N20" i="60"/>
  <c r="M20" i="60"/>
  <c r="L20" i="60"/>
  <c r="AA19" i="60"/>
  <c r="Z19" i="60"/>
  <c r="Y19" i="60"/>
  <c r="X19" i="60"/>
  <c r="W19" i="60"/>
  <c r="P19" i="60"/>
  <c r="O19" i="60"/>
  <c r="N19" i="60"/>
  <c r="M19" i="60"/>
  <c r="L19" i="60"/>
  <c r="AA17" i="60"/>
  <c r="Z17" i="60"/>
  <c r="Y17" i="60"/>
  <c r="X17" i="60"/>
  <c r="W17" i="60"/>
  <c r="P17" i="60"/>
  <c r="O17" i="60"/>
  <c r="N17" i="60"/>
  <c r="M17" i="60"/>
  <c r="L17" i="60"/>
  <c r="AA16" i="60"/>
  <c r="Z16" i="60"/>
  <c r="Y16" i="60"/>
  <c r="X16" i="60"/>
  <c r="W16" i="60"/>
  <c r="P16" i="60"/>
  <c r="O16" i="60"/>
  <c r="N16" i="60"/>
  <c r="M16" i="60"/>
  <c r="L16" i="60"/>
  <c r="AA14" i="60"/>
  <c r="Z14" i="60"/>
  <c r="Y14" i="60"/>
  <c r="X14" i="60"/>
  <c r="W14" i="60"/>
  <c r="P14" i="60"/>
  <c r="O14" i="60"/>
  <c r="N14" i="60"/>
  <c r="M14" i="60"/>
  <c r="L14" i="60"/>
  <c r="AA13" i="60"/>
  <c r="Z13" i="60"/>
  <c r="Y13" i="60"/>
  <c r="X13" i="60"/>
  <c r="W13" i="60"/>
  <c r="P13" i="60"/>
  <c r="O13" i="60"/>
  <c r="N13" i="60"/>
  <c r="M13" i="60"/>
  <c r="L13" i="60"/>
  <c r="F9" i="60"/>
  <c r="AF28" i="63"/>
  <c r="AE28" i="63"/>
  <c r="AD28" i="63"/>
  <c r="AC28" i="63"/>
  <c r="AB28" i="63"/>
  <c r="P28" i="63"/>
  <c r="O28" i="63"/>
  <c r="N28" i="63"/>
  <c r="M28" i="63"/>
  <c r="L28" i="63"/>
  <c r="K28" i="63"/>
  <c r="J28" i="63"/>
  <c r="I28" i="63"/>
  <c r="H28" i="63"/>
  <c r="G28" i="63"/>
  <c r="F28" i="63"/>
  <c r="AF27" i="63"/>
  <c r="AE27" i="63"/>
  <c r="AD27" i="63"/>
  <c r="AC27" i="63"/>
  <c r="AB27" i="63"/>
  <c r="P27" i="63"/>
  <c r="O27" i="63"/>
  <c r="N27" i="63"/>
  <c r="M27" i="63"/>
  <c r="L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F9" i="64"/>
  <c r="AJ28" i="65"/>
  <c r="AI28" i="65"/>
  <c r="AH28" i="65"/>
  <c r="AG28" i="65"/>
  <c r="AF28" i="65"/>
  <c r="AE28" i="65"/>
  <c r="AD28" i="65"/>
  <c r="AC28" i="65"/>
  <c r="AB28" i="65"/>
  <c r="AA28" i="65"/>
  <c r="Z28" i="65"/>
  <c r="Y28" i="65"/>
  <c r="X28" i="65"/>
  <c r="W28" i="65"/>
  <c r="V28" i="65"/>
  <c r="U28" i="65"/>
  <c r="T28" i="65"/>
  <c r="S28" i="65"/>
  <c r="R28" i="65"/>
  <c r="Q28" i="65"/>
  <c r="P28" i="65"/>
  <c r="O28" i="65"/>
  <c r="N28" i="65"/>
  <c r="M28" i="65"/>
  <c r="L28" i="65"/>
  <c r="K28" i="65"/>
  <c r="J28" i="65"/>
  <c r="I28" i="65"/>
  <c r="H28" i="65"/>
  <c r="G28" i="65"/>
  <c r="F28" i="65"/>
  <c r="E28" i="65"/>
  <c r="AJ27" i="65"/>
  <c r="AI27" i="65"/>
  <c r="AH27" i="65"/>
  <c r="AG27" i="65"/>
  <c r="AF27" i="65"/>
  <c r="AE27" i="65"/>
  <c r="AD27" i="65"/>
  <c r="AC27" i="65"/>
  <c r="AB27" i="65"/>
  <c r="AA27" i="65"/>
  <c r="Z27" i="65"/>
  <c r="Y27" i="65"/>
  <c r="X27" i="65"/>
  <c r="W27" i="65"/>
  <c r="V27" i="65"/>
  <c r="U27" i="65"/>
  <c r="T27" i="65"/>
  <c r="S27" i="65"/>
  <c r="R27" i="65"/>
  <c r="Q27" i="65"/>
  <c r="P27" i="65"/>
  <c r="O27" i="65"/>
  <c r="N27" i="65"/>
  <c r="M27" i="65"/>
  <c r="L27" i="65"/>
  <c r="K27" i="65"/>
  <c r="J27" i="65"/>
  <c r="I27" i="65"/>
  <c r="H27" i="65"/>
  <c r="G27" i="65"/>
  <c r="F27" i="65"/>
  <c r="E27" i="65"/>
  <c r="AD26" i="65"/>
  <c r="AC26" i="65"/>
  <c r="AB26" i="65"/>
  <c r="AA26" i="65"/>
  <c r="Z26" i="65"/>
  <c r="Y26" i="65"/>
  <c r="X26" i="65"/>
  <c r="W26" i="65"/>
  <c r="V26" i="65"/>
  <c r="U26" i="65"/>
  <c r="T26" i="65"/>
  <c r="S26" i="65"/>
  <c r="R26" i="65"/>
  <c r="Q26" i="65"/>
  <c r="P26" i="65"/>
  <c r="O26" i="65"/>
  <c r="N26" i="65"/>
  <c r="M26" i="65"/>
  <c r="L26" i="65"/>
  <c r="AD25" i="65"/>
  <c r="AC25" i="65"/>
  <c r="AB25" i="65"/>
  <c r="AA25" i="65"/>
  <c r="Z25" i="65"/>
  <c r="Y25" i="65"/>
  <c r="X25" i="65"/>
  <c r="W25" i="65"/>
  <c r="V25" i="65"/>
  <c r="U25" i="65"/>
  <c r="T25" i="65"/>
  <c r="S25" i="65"/>
  <c r="R25" i="65"/>
  <c r="Q25" i="65"/>
  <c r="P25" i="65"/>
  <c r="O25" i="65"/>
  <c r="N25" i="65"/>
  <c r="M25" i="65"/>
  <c r="L25" i="65"/>
  <c r="AD23" i="65"/>
  <c r="AC23" i="65"/>
  <c r="AB23" i="65"/>
  <c r="AA23" i="65"/>
  <c r="Z23" i="65"/>
  <c r="Y23" i="65"/>
  <c r="X23" i="65"/>
  <c r="W23" i="65"/>
  <c r="V23" i="65"/>
  <c r="U23" i="65"/>
  <c r="T23" i="65"/>
  <c r="S23" i="65"/>
  <c r="R23" i="65"/>
  <c r="Q23" i="65"/>
  <c r="P23" i="65"/>
  <c r="O23" i="65"/>
  <c r="N23" i="65"/>
  <c r="M23" i="65"/>
  <c r="L23" i="65"/>
  <c r="AD22" i="65"/>
  <c r="AC22" i="65"/>
  <c r="AB22" i="65"/>
  <c r="AA22" i="65"/>
  <c r="Z22" i="65"/>
  <c r="Y22" i="65"/>
  <c r="X22" i="65"/>
  <c r="W22" i="65"/>
  <c r="V22" i="65"/>
  <c r="U22" i="65"/>
  <c r="T22" i="65"/>
  <c r="S22" i="65"/>
  <c r="R22" i="65"/>
  <c r="Q22" i="65"/>
  <c r="P22" i="65"/>
  <c r="O22" i="65"/>
  <c r="N22" i="65"/>
  <c r="M22" i="65"/>
  <c r="L22" i="65"/>
  <c r="AD20" i="65"/>
  <c r="AC20" i="65"/>
  <c r="AB20" i="65"/>
  <c r="AA20" i="65"/>
  <c r="Z20" i="65"/>
  <c r="Y20" i="65"/>
  <c r="X20" i="65"/>
  <c r="W20" i="65"/>
  <c r="V20" i="65"/>
  <c r="U20" i="65"/>
  <c r="T20" i="65"/>
  <c r="S20" i="65"/>
  <c r="R20" i="65"/>
  <c r="Q20" i="65"/>
  <c r="P20" i="65"/>
  <c r="O20" i="65"/>
  <c r="N20" i="65"/>
  <c r="M20" i="65"/>
  <c r="L20" i="65"/>
  <c r="AD19" i="65"/>
  <c r="AC19" i="65"/>
  <c r="AB19" i="65"/>
  <c r="AA19" i="65"/>
  <c r="Z19" i="65"/>
  <c r="Y19" i="65"/>
  <c r="X19" i="65"/>
  <c r="W19" i="65"/>
  <c r="V19" i="65"/>
  <c r="U19" i="65"/>
  <c r="T19" i="65"/>
  <c r="S19" i="65"/>
  <c r="R19" i="65"/>
  <c r="Q19" i="65"/>
  <c r="P19" i="65"/>
  <c r="O19" i="65"/>
  <c r="N19" i="65"/>
  <c r="M19" i="65"/>
  <c r="L19" i="65"/>
  <c r="AD17" i="65"/>
  <c r="AC17" i="65"/>
  <c r="AB17" i="65"/>
  <c r="AA17" i="65"/>
  <c r="Z17" i="65"/>
  <c r="Y17" i="65"/>
  <c r="X17" i="65"/>
  <c r="W17" i="65"/>
  <c r="V17" i="65"/>
  <c r="U17" i="65"/>
  <c r="T17" i="65"/>
  <c r="S17" i="65"/>
  <c r="R17" i="65"/>
  <c r="Q17" i="65"/>
  <c r="P17" i="65"/>
  <c r="O17" i="65"/>
  <c r="N17" i="65"/>
  <c r="M17" i="65"/>
  <c r="L17" i="65"/>
  <c r="AD16" i="65"/>
  <c r="AC16" i="65"/>
  <c r="AB16" i="65"/>
  <c r="AA16" i="65"/>
  <c r="Z16" i="65"/>
  <c r="Y16" i="65"/>
  <c r="X16" i="65"/>
  <c r="W16" i="65"/>
  <c r="V16" i="65"/>
  <c r="U16" i="65"/>
  <c r="T16" i="65"/>
  <c r="S16" i="65"/>
  <c r="R16" i="65"/>
  <c r="Q16" i="65"/>
  <c r="P16" i="65"/>
  <c r="O16" i="65"/>
  <c r="N16" i="65"/>
  <c r="M16" i="65"/>
  <c r="L16" i="65"/>
  <c r="AD14" i="65"/>
  <c r="AC14" i="65"/>
  <c r="AB14" i="65"/>
  <c r="AA14" i="65"/>
  <c r="Z14" i="65"/>
  <c r="Y14" i="65"/>
  <c r="X14" i="65"/>
  <c r="W14" i="65"/>
  <c r="V14" i="65"/>
  <c r="U14" i="65"/>
  <c r="T14" i="65"/>
  <c r="S14" i="65"/>
  <c r="R14" i="65"/>
  <c r="Q14" i="65"/>
  <c r="P14" i="65"/>
  <c r="O14" i="65"/>
  <c r="N14" i="65"/>
  <c r="M14" i="65"/>
  <c r="L14" i="65"/>
  <c r="AD13" i="65"/>
  <c r="AC13" i="65"/>
  <c r="AB13" i="65"/>
  <c r="AA13" i="65"/>
  <c r="Z13" i="65"/>
  <c r="Y13" i="65"/>
  <c r="X13" i="65"/>
  <c r="W13" i="65"/>
  <c r="V13" i="65"/>
  <c r="U13" i="65"/>
  <c r="T13" i="65"/>
  <c r="S13" i="65"/>
  <c r="R13" i="65"/>
  <c r="Q13" i="65"/>
  <c r="P13" i="65"/>
  <c r="O13" i="65"/>
  <c r="N13" i="65"/>
  <c r="M13" i="65"/>
  <c r="L13" i="65"/>
  <c r="R9" i="65"/>
  <c r="R9" i="66"/>
  <c r="R9" i="67"/>
  <c r="R9" i="68"/>
  <c r="I17" i="3"/>
</calcChain>
</file>

<file path=xl/sharedStrings.xml><?xml version="1.0" encoding="utf-8"?>
<sst xmlns="http://schemas.openxmlformats.org/spreadsheetml/2006/main" count="2072" uniqueCount="129">
  <si>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</si>
  <si>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</si>
  <si>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</si>
  <si>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</si>
  <si>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</si>
  <si>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</si>
  <si>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</si>
  <si>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</si>
  <si>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</si>
  <si>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</si>
  <si>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</si>
  <si>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</si>
  <si>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</si>
  <si>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</si>
  <si>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</si>
  <si>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</si>
  <si>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</si>
  <si>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</si>
  <si>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</si>
  <si>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</si>
  <si>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</si>
  <si>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</si>
  <si>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</si>
  <si>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</si>
  <si>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</si>
  <si>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</si>
  <si>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</si>
  <si>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</si>
  <si>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</si>
  <si>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</si>
  <si>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</si>
  <si>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</si>
  <si>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</si>
  <si>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</si>
  <si>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</si>
  <si>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</si>
  <si>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</si>
  <si>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</si>
  <si>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</si>
  <si>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</si>
  <si>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</si>
  <si>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</si>
  <si>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</si>
  <si>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</si>
  <si>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</si>
  <si>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</si>
  <si>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</si>
  <si>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</si>
  <si>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</si>
  <si>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</si>
  <si>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</si>
  <si>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</si>
  <si>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</si>
  <si>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</si>
  <si>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</si>
  <si>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</si>
  <si>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</si>
  <si>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</si>
  <si>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</si>
  <si>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</si>
  <si>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</si>
  <si>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</si>
  <si>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</si>
  <si>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</si>
  <si>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</si>
  <si>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</si>
  <si>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</si>
  <si>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</si>
  <si>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</si>
  <si>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</si>
  <si>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</si>
  <si>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</si>
  <si>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</si>
  <si>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</si>
  <si>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</si>
  <si>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</si>
  <si>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</si>
  <si>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</si>
  <si>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</si>
  <si>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</si>
  <si>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</si>
  <si>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</si>
  <si>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</si>
  <si>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</si>
  <si>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</si>
  <si>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</si>
  <si>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</si>
  <si>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</si>
  <si>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</si>
  <si>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</si>
  <si>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</si>
  <si>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</si>
  <si>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</si>
  <si>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</si>
  <si>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</si>
  <si>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</si>
  <si>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</si>
  <si>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</si>
  <si>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</si>
  <si>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</si>
  <si>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</si>
  <si>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</si>
  <si>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</si>
  <si>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</si>
  <si>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</si>
  <si>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</si>
  <si>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</si>
  <si>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</si>
  <si>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</si>
  <si>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</si>
  <si>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</si>
  <si>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</si>
  <si>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</si>
  <si>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</si>
  <si>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</si>
  <si>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</si>
  <si>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</si>
  <si>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</si>
  <si>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</si>
  <si>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</si>
  <si>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Ocak - Aralık</t>
  </si>
  <si>
    <t>2025</t>
  </si>
  <si>
    <t>2025/24 Değ %</t>
  </si>
  <si>
    <t>2025/23 Değ %</t>
  </si>
  <si>
    <t>2025/22 Değ %</t>
  </si>
  <si>
    <t>2025/21 Değ %</t>
  </si>
  <si>
    <t>2025/20 Değ %</t>
  </si>
  <si>
    <t>2025/19 Değ %</t>
  </si>
  <si>
    <t>Haziran-2025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</si>
</sst>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7C466406-A572-4661-9435-1B470CBDF33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1C4B877-4E9B-466E-A426-2B820F90556A}"/>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9BF4D5D0-C13A-4BCA-AB87-FA0D84CDA09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45820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120</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IFERROR(F14/I14-1,"n/a")</f>
        <v>1.2504832805495001</v>
      </c>
      <c r="N14" s="125">
        <f>IFERROR(F14/J14-1,"n/a")</f>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IFERROR(F16/I16-1,"n/a")</f>
        <v>2.7</v>
      </c>
      <c r="N16" s="125">
        <f>IFERROR(F16/J16-1,"n/a")</f>
        <v>-0.15909090909090906</v>
      </c>
      <c r="O16" s="69">
        <v>77</v>
      </c>
      <c r="P16" s="69">
        <v>53</v>
      </c>
      <c r="Q16" s="69">
        <v>0</v>
      </c>
      <c r="R16" s="69">
        <v>43</v>
      </c>
      <c r="S16" s="69">
        <v>89</v>
      </c>
      <c r="T16" s="65">
        <f>IFERROR(O16/P16-1,"n/a")</f>
        <v>0.45283018867924518</v>
      </c>
      <c r="U16" s="65" t="str">
        <f>IFERROR(O16/Q16-1,"n/a")</f>
        <v>n/a</v>
      </c>
      <c r="V16" s="65">
        <f>IFERROR(O16/R16-1,"n/a")</f>
        <v>0.79069767441860472</v>
      </c>
      <c r="W16" s="125">
        <f>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IFERROR(F17/I17-1,"n/a")</f>
        <v>2.6817592430348696</v>
      </c>
      <c r="N17" s="125">
        <f>IFERROR(F17/J17-1,"n/a")</f>
        <v>-0.10720295052432993</v>
      </c>
      <c r="O17" s="69">
        <v>242497</v>
      </c>
      <c r="P17" s="69">
        <v>68454</v>
      </c>
      <c r="Q17" s="69">
        <v>0</v>
      </c>
      <c r="R17" s="69">
        <v>140552</v>
      </c>
      <c r="S17" s="69">
        <v>251900</v>
      </c>
      <c r="T17" s="65">
        <f>IFERROR(O17/P17-1,"n/a")</f>
        <v>2.542481082186578</v>
      </c>
      <c r="U17" s="65" t="str">
        <f>IFERROR(O17/Q17-1,"n/a")</f>
        <v>n/a</v>
      </c>
      <c r="V17" s="65">
        <f>IFERROR(O17/R17-1,"n/a")</f>
        <v>0.72531874324093581</v>
      </c>
      <c r="W17" s="125">
        <f>IFERROR(O17/S17-1,"n/a")</f>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IFERROR(F19/I19-1,"n/a")</f>
        <v>6.5</v>
      </c>
      <c r="N19" s="125">
        <f>IFERROR(F19/J19-1,"n/a")</f>
        <v>2</v>
      </c>
      <c r="O19" s="69">
        <v>21</v>
      </c>
      <c r="P19" s="69">
        <v>10</v>
      </c>
      <c r="Q19" s="69">
        <v>0</v>
      </c>
      <c r="R19" s="69">
        <v>3</v>
      </c>
      <c r="S19" s="69">
        <v>6</v>
      </c>
      <c r="T19" s="65">
        <f>IFERROR(O19/P19-1,"n/a")</f>
        <v>1.1000000000000001</v>
      </c>
      <c r="U19" s="65" t="str">
        <f>IFERROR(O19/Q19-1,"n/a")</f>
        <v>n/a</v>
      </c>
      <c r="V19" s="65">
        <f>IFERROR(O19/R19-1,"n/a")</f>
        <v>6</v>
      </c>
      <c r="W19" s="125">
        <f>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IFERROR(F20/I20-1,"n/a")</f>
        <v>15.526493799323564</v>
      </c>
      <c r="N20" s="125">
        <f t="shared" ref="N20:N31" si="1">IFERROR(F20/J20-1,"n/a")</f>
        <v>2.2182217343578485</v>
      </c>
      <c r="O20" s="69">
        <v>19654</v>
      </c>
      <c r="P20" s="69">
        <v>1472</v>
      </c>
      <c r="Q20" s="69">
        <v>0</v>
      </c>
      <c r="R20" s="69">
        <v>1710</v>
      </c>
      <c r="S20" s="69">
        <v>5138</v>
      </c>
      <c r="T20" s="65">
        <f>IFERROR(O20/P20-1,"n/a")</f>
        <v>12.351902173913043</v>
      </c>
      <c r="U20" s="65" t="str">
        <f>IFERROR(O20/Q20-1,"n/a")</f>
        <v>n/a</v>
      </c>
      <c r="V20" s="65">
        <f>IFERROR(O20/R20-1,"n/a")</f>
        <v>10.493567251461988</v>
      </c>
      <c r="W20" s="125">
        <f>IFERROR(O20/S20-1,"n/a")</f>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IFERROR(F22/I22-1,"n/a")</f>
        <v>5.0847457627118731E-2</v>
      </c>
      <c r="N22" s="125">
        <f t="shared" si="1"/>
        <v>0.14814814814814814</v>
      </c>
      <c r="O22" s="69">
        <v>344</v>
      </c>
      <c r="P22" s="69">
        <v>333</v>
      </c>
      <c r="Q22" s="69">
        <v>0</v>
      </c>
      <c r="R22" s="69">
        <v>364</v>
      </c>
      <c r="S22" s="69">
        <v>316</v>
      </c>
      <c r="T22" s="65">
        <f>IFERROR(O22/P22-1,"n/a")</f>
        <v>3.3033033033033066E-2</v>
      </c>
      <c r="U22" s="65" t="str">
        <f>IFERROR(O22/Q22-1,"n/a")</f>
        <v>n/a</v>
      </c>
      <c r="V22" s="65">
        <f>IFERROR(O22/R22-1,"n/a")</f>
        <v>-5.4945054945054972E-2</v>
      </c>
      <c r="W22" s="125">
        <f>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IFERROR(F23/I23-1,"n/a")</f>
        <v>2.0891372070973859</v>
      </c>
      <c r="N23" s="125">
        <f t="shared" si="1"/>
        <v>0.16437013401403955</v>
      </c>
      <c r="O23" s="69">
        <v>1205534</v>
      </c>
      <c r="P23" s="69">
        <v>603330</v>
      </c>
      <c r="Q23" s="69">
        <v>0</v>
      </c>
      <c r="R23" s="69">
        <v>833999</v>
      </c>
      <c r="S23" s="69">
        <v>1065724</v>
      </c>
      <c r="T23" s="65">
        <f>IFERROR(O23/P23-1,"n/a")</f>
        <v>0.99813369134636099</v>
      </c>
      <c r="U23" s="65" t="str">
        <f>IFERROR(O23/Q23-1,"n/a")</f>
        <v>n/a</v>
      </c>
      <c r="V23" s="65">
        <f>IFERROR(O23/R23-1,"n/a")</f>
        <v>0.4454861456668413</v>
      </c>
      <c r="W23" s="125">
        <f>IFERROR(O23/S23-1,"n/a")</f>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IFERROR(F25/I25-1,"n/a")</f>
        <v>10</v>
      </c>
      <c r="N25" s="125">
        <f t="shared" si="1"/>
        <v>0.22222222222222232</v>
      </c>
      <c r="O25" s="69">
        <v>20</v>
      </c>
      <c r="P25" s="69">
        <v>23</v>
      </c>
      <c r="Q25" s="69">
        <v>9</v>
      </c>
      <c r="R25" s="69">
        <v>9</v>
      </c>
      <c r="S25" s="69">
        <v>20</v>
      </c>
      <c r="T25" s="65">
        <f>IFERROR(O25/P25-1,"n/a")</f>
        <v>-0.13043478260869568</v>
      </c>
      <c r="U25" s="65">
        <f>IFERROR(O25/Q25-1,"n/a")</f>
        <v>1.2222222222222223</v>
      </c>
      <c r="V25" s="65">
        <f>IFERROR(O25/R25-1,"n/a")</f>
        <v>1.2222222222222223</v>
      </c>
      <c r="W25" s="125">
        <f>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IFERROR(F26/I26-1,"n/a")</f>
        <v>61.814159292035399</v>
      </c>
      <c r="N26" s="125">
        <f t="shared" si="1"/>
        <v>0.12061888222292394</v>
      </c>
      <c r="O26" s="69">
        <v>72219</v>
      </c>
      <c r="P26" s="69">
        <v>26521</v>
      </c>
      <c r="Q26" s="69">
        <v>7964</v>
      </c>
      <c r="R26" s="69">
        <v>40221</v>
      </c>
      <c r="S26" s="69">
        <v>76275</v>
      </c>
      <c r="T26" s="65">
        <f>IFERROR(O26/P26-1,"n/a")</f>
        <v>1.7230873647298366</v>
      </c>
      <c r="U26" s="65">
        <f>IFERROR(O26/Q26-1,"n/a")</f>
        <v>8.0681818181818183</v>
      </c>
      <c r="V26" s="65">
        <f>IFERROR(O26/R26-1,"n/a")</f>
        <v>0.79555456105019773</v>
      </c>
      <c r="W26" s="125">
        <f>IFERROR(O26/S26-1,"n/a")</f>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IFERROR(F28/I28-1,"n/a")</f>
        <v>n/a</v>
      </c>
      <c r="N28" s="125">
        <f t="shared" si="1"/>
        <v>77</v>
      </c>
      <c r="O28" s="69">
        <v>219</v>
      </c>
      <c r="P28" s="69">
        <v>14</v>
      </c>
      <c r="Q28" s="69">
        <v>3</v>
      </c>
      <c r="R28" s="69">
        <v>1</v>
      </c>
      <c r="S28" s="69">
        <v>4</v>
      </c>
      <c r="T28" s="65">
        <f>IFERROR(O28/P28-1,"n/a")</f>
        <v>14.642857142857142</v>
      </c>
      <c r="U28" s="65">
        <f>IFERROR(O28/Q28-1,"n/a")</f>
        <v>72</v>
      </c>
      <c r="V28" s="65">
        <f>IFERROR(O28/R28-1,"n/a")</f>
        <v>218</v>
      </c>
      <c r="W28" s="125">
        <f>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IFERROR(F29/I29-1,"n/a")</f>
        <v>n/a</v>
      </c>
      <c r="N29" s="125">
        <f t="shared" si="1"/>
        <v>137.10674931129478</v>
      </c>
      <c r="O29" s="69">
        <v>605805</v>
      </c>
      <c r="P29" s="69">
        <v>12185</v>
      </c>
      <c r="Q29" s="69">
        <v>2139</v>
      </c>
      <c r="R29" s="69">
        <v>892</v>
      </c>
      <c r="S29" s="69">
        <v>6109</v>
      </c>
      <c r="T29" s="65">
        <f>IFERROR(O29/P29-1,"n/a")</f>
        <v>48.717275338530982</v>
      </c>
      <c r="U29" s="65">
        <f>IFERROR(O29/Q29-1,"n/a")</f>
        <v>282.21879382889199</v>
      </c>
      <c r="V29" s="65">
        <f>IFERROR(O29/R29-1,"n/a")</f>
        <v>678.15358744394621</v>
      </c>
      <c r="W29" s="125">
        <f>IFERROR(O29/S29-1,"n/a")</f>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F13+F16+F19+F22+F25+F28</f>
        <v>322</v>
      </c>
      <c r="G30" s="130">
        <f t="shared" si="2"/>
        <v>260</v>
      </c>
      <c r="H30" s="130">
        <f>H13+H16+H19+H22+H25+H28</f>
        <v>5</v>
      </c>
      <c r="I30" s="130">
        <f t="shared" si="2"/>
        <v>160</v>
      </c>
      <c r="J30" s="130">
        <f t="shared" si="2"/>
        <v>229</v>
      </c>
      <c r="K30" s="131">
        <f>IFERROR(F30/G30-1,"n/a")</f>
        <v>0.2384615384615385</v>
      </c>
      <c r="L30" s="131">
        <f t="shared" si="0"/>
        <v>63.400000000000006</v>
      </c>
      <c r="M30" s="131">
        <f>IFERROR(F30/I30-1,"n/a")</f>
        <v>1.0125000000000002</v>
      </c>
      <c r="N30" s="132">
        <f t="shared" si="1"/>
        <v>0.40611353711790388</v>
      </c>
      <c r="O30" s="133">
        <f t="shared" ref="O30:S31" si="3">O13+O16+O19+O22+O25+O28</f>
        <v>867</v>
      </c>
      <c r="P30" s="133">
        <f t="shared" si="3"/>
        <v>630</v>
      </c>
      <c r="Q30" s="133">
        <f t="shared" si="3"/>
        <v>12</v>
      </c>
      <c r="R30" s="133">
        <f t="shared" si="3"/>
        <v>565</v>
      </c>
      <c r="S30" s="133">
        <f t="shared" si="3"/>
        <v>635</v>
      </c>
      <c r="T30" s="131">
        <f>IFERROR(O30/P30-1,"n/a")</f>
        <v>0.37619047619047619</v>
      </c>
      <c r="U30" s="131">
        <f>IFERROR(O30/Q30-1,"n/a")</f>
        <v>71.25</v>
      </c>
      <c r="V30" s="131">
        <f>IFERROR(O30/R30-1,"n/a")</f>
        <v>0.53451327433628326</v>
      </c>
      <c r="W30" s="132">
        <f>IFERROR(O30/S30-1,"n/a")</f>
        <v>0.36535433070866152</v>
      </c>
      <c r="X30" s="133">
        <f t="shared" ref="X30:AA31" si="4">X13+X16+X19+X22+X25+X28</f>
        <v>3627</v>
      </c>
      <c r="Y30" s="133">
        <f t="shared" si="4"/>
        <v>1062</v>
      </c>
      <c r="Z30" s="133">
        <f t="shared" si="4"/>
        <v>667</v>
      </c>
      <c r="AA30" s="152">
        <f t="shared" si="4"/>
        <v>3344</v>
      </c>
      <c r="AB30" s="10"/>
    </row>
    <row r="31" spans="1:28" ht="16.5" thickTop="1" thickBot="1">
      <c r="A31" s="10"/>
      <c r="B31" s="13"/>
      <c r="C31" s="160" t="s">
        <v>17</v>
      </c>
      <c r="D31" s="161"/>
      <c r="E31" s="162"/>
      <c r="F31" s="134">
        <f t="shared" si="2"/>
        <v>921313</v>
      </c>
      <c r="G31" s="134">
        <f t="shared" si="2"/>
        <v>406818</v>
      </c>
      <c r="H31" s="134">
        <f t="shared" si="2"/>
        <v>4146</v>
      </c>
      <c r="I31" s="134">
        <f t="shared" si="2"/>
        <v>226273</v>
      </c>
      <c r="J31" s="134">
        <f t="shared" si="2"/>
        <v>655947</v>
      </c>
      <c r="K31" s="135">
        <f>IFERROR(F31/G31-1,"n/a")</f>
        <v>1.2646810121479386</v>
      </c>
      <c r="L31" s="135">
        <f t="shared" si="0"/>
        <v>221.21731789676798</v>
      </c>
      <c r="M31" s="135">
        <f>IFERROR(F31/I31-1,"n/a")</f>
        <v>3.071687740030848</v>
      </c>
      <c r="N31" s="136">
        <f t="shared" si="1"/>
        <v>0.40455402646860184</v>
      </c>
      <c r="O31" s="137">
        <f t="shared" si="3"/>
        <v>2478359</v>
      </c>
      <c r="P31" s="137">
        <f t="shared" si="3"/>
        <v>868290</v>
      </c>
      <c r="Q31" s="137">
        <f t="shared" si="3"/>
        <v>10103</v>
      </c>
      <c r="R31" s="137">
        <f t="shared" si="3"/>
        <v>1276259</v>
      </c>
      <c r="S31" s="137">
        <f t="shared" si="3"/>
        <v>1790526</v>
      </c>
      <c r="T31" s="135">
        <f>IFERROR(O31/P31-1,"n/a")</f>
        <v>1.8542986790127722</v>
      </c>
      <c r="U31" s="135">
        <f>IFERROR(O31/Q31-1,"n/a")</f>
        <v>244.30921508462833</v>
      </c>
      <c r="V31" s="135">
        <f>IFERROR(O31/R31-1,"n/a")</f>
        <v>0.94189345579541461</v>
      </c>
      <c r="W31" s="136">
        <f>IFERROR(O31/S31-1,"n/a")</f>
        <v>0.38415136110841175</v>
      </c>
      <c r="X31" s="137">
        <f t="shared" si="4"/>
        <v>7627084</v>
      </c>
      <c r="Y31" s="137">
        <f t="shared" si="4"/>
        <v>1554247</v>
      </c>
      <c r="Z31" s="137">
        <f t="shared" si="4"/>
        <v>1323431</v>
      </c>
      <c r="AA31" s="155">
        <f t="shared" si="4"/>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IFERROR(F14/H14-1,"n/a")</f>
        <v>n/a</v>
      </c>
      <c r="L14" s="125">
        <f>IFERROR(F14/I14-1,"n/a")</f>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IFERROR(F16/H16-1,"n/a")</f>
        <v>n/a</v>
      </c>
      <c r="L16" s="125">
        <f>IFERROR(F16/I16-1,"n/a")</f>
        <v>0.55000000000000004</v>
      </c>
      <c r="M16" s="69">
        <v>778</v>
      </c>
      <c r="N16" s="69">
        <v>283</v>
      </c>
      <c r="O16" s="69">
        <v>43</v>
      </c>
      <c r="P16" s="69">
        <v>827</v>
      </c>
      <c r="Q16" s="65">
        <f>IFERROR(M16/N16-1,"n/a")</f>
        <v>1.7491166077738516</v>
      </c>
      <c r="R16" s="65">
        <f>IFERROR(M16/O16-1,"n/a")</f>
        <v>17.093023255813954</v>
      </c>
      <c r="S16" s="125">
        <f>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IFERROR(F17/H17-1,"n/a")</f>
        <v>n/a</v>
      </c>
      <c r="L17" s="125">
        <f>IFERROR(F17/I17-1,"n/a")</f>
        <v>0.49958434419693609</v>
      </c>
      <c r="M17" s="69">
        <v>1843624</v>
      </c>
      <c r="N17" s="69">
        <v>465109</v>
      </c>
      <c r="O17" s="69">
        <v>140552</v>
      </c>
      <c r="P17" s="69">
        <v>2552942</v>
      </c>
      <c r="Q17" s="65">
        <f>IFERROR(M17/N17-1,"n/a")</f>
        <v>2.9638536343093769</v>
      </c>
      <c r="R17" s="65">
        <f>IFERROR(M17/O17-1,"n/a")</f>
        <v>12.117024304172121</v>
      </c>
      <c r="S17" s="125">
        <f>IFERROR(M17/P17-1,"n/a")</f>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IFERROR(F19/H19-1,"n/a")</f>
        <v>n/a</v>
      </c>
      <c r="L19" s="125">
        <f>IFERROR(F19/I19-1,"n/a")</f>
        <v>0</v>
      </c>
      <c r="M19" s="69">
        <v>475</v>
      </c>
      <c r="N19" s="69">
        <v>23</v>
      </c>
      <c r="O19" s="69">
        <v>4</v>
      </c>
      <c r="P19" s="69">
        <v>191</v>
      </c>
      <c r="Q19" s="65">
        <f>IFERROR(M19/N19-1,"n/a")</f>
        <v>19.652173913043477</v>
      </c>
      <c r="R19" s="65">
        <f>IFERROR(M19/O19-1,"n/a")</f>
        <v>117.75</v>
      </c>
      <c r="S19" s="125">
        <f>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IFERROR(F20/H20-1,"n/a")</f>
        <v>n/a</v>
      </c>
      <c r="L20" s="125">
        <f t="shared" ref="L20:L31" si="1">IFERROR(F20/I20-1,"n/a")</f>
        <v>-0.37333333333333329</v>
      </c>
      <c r="M20" s="69">
        <v>561984</v>
      </c>
      <c r="N20" s="69">
        <v>8611</v>
      </c>
      <c r="O20" s="69">
        <v>1753</v>
      </c>
      <c r="P20" s="69">
        <v>254421</v>
      </c>
      <c r="Q20" s="65">
        <f>IFERROR(M20/N20-1,"n/a")</f>
        <v>64.263500174195798</v>
      </c>
      <c r="R20" s="65">
        <f>IFERROR(M20/O20-1,"n/a")</f>
        <v>319.58414147176268</v>
      </c>
      <c r="S20" s="125">
        <f>IFERROR(M20/P20-1,"n/a")</f>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IFERROR(F22/H22-1,"n/a")</f>
        <v>n/a</v>
      </c>
      <c r="L22" s="125">
        <f t="shared" si="1"/>
        <v>-9.92366412213741E-2</v>
      </c>
      <c r="M22" s="69">
        <v>1140</v>
      </c>
      <c r="N22" s="69">
        <v>411</v>
      </c>
      <c r="O22" s="69">
        <v>406</v>
      </c>
      <c r="P22" s="69">
        <v>1205</v>
      </c>
      <c r="Q22" s="65">
        <f>IFERROR(M22/N22-1,"n/a")</f>
        <v>1.7737226277372264</v>
      </c>
      <c r="R22" s="65">
        <f>IFERROR(M22/O22-1,"n/a")</f>
        <v>1.8078817733990147</v>
      </c>
      <c r="S22" s="125">
        <f>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IFERROR(F23/H23-1,"n/a")</f>
        <v>n/a</v>
      </c>
      <c r="L23" s="125">
        <f t="shared" si="1"/>
        <v>5.9802074491211332E-2</v>
      </c>
      <c r="M23" s="69">
        <v>3212646</v>
      </c>
      <c r="N23" s="69">
        <v>687449</v>
      </c>
      <c r="O23" s="69">
        <v>833999</v>
      </c>
      <c r="P23" s="69">
        <v>3859183</v>
      </c>
      <c r="Q23" s="65">
        <f>IFERROR(M23/N23-1,"n/a")</f>
        <v>3.6732863092389403</v>
      </c>
      <c r="R23" s="65">
        <f>IFERROR(M23/O23-1,"n/a")</f>
        <v>2.8520981440025706</v>
      </c>
      <c r="S23" s="125">
        <f>IFERROR(M23/P23-1,"n/a")</f>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IFERROR(F25/H25-1,"n/a")</f>
        <v>0.66666666666666674</v>
      </c>
      <c r="L25" s="125">
        <f t="shared" si="1"/>
        <v>-0.88636363636363635</v>
      </c>
      <c r="M25" s="69">
        <v>283</v>
      </c>
      <c r="N25" s="69">
        <v>107</v>
      </c>
      <c r="O25" s="69">
        <v>32</v>
      </c>
      <c r="P25" s="69">
        <v>372</v>
      </c>
      <c r="Q25" s="65">
        <f>IFERROR(M25/N25-1,"n/a")</f>
        <v>1.6448598130841123</v>
      </c>
      <c r="R25" s="65">
        <f>IFERROR(M25/O25-1,"n/a")</f>
        <v>7.84375</v>
      </c>
      <c r="S25" s="125">
        <f>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IFERROR(F26/H26-1,"n/a")</f>
        <v>18.379904306220094</v>
      </c>
      <c r="L26" s="125">
        <f t="shared" si="1"/>
        <v>-0.61506148904221547</v>
      </c>
      <c r="M26" s="69">
        <v>530405</v>
      </c>
      <c r="N26" s="69">
        <v>147132</v>
      </c>
      <c r="O26" s="69">
        <v>59180</v>
      </c>
      <c r="P26" s="69">
        <v>902015</v>
      </c>
      <c r="Q26" s="65">
        <f>IFERROR(M26/N26-1,"n/a")</f>
        <v>2.6049601718185031</v>
      </c>
      <c r="R26" s="65">
        <f>IFERROR(M26/O26-1,"n/a")</f>
        <v>7.9625718148022973</v>
      </c>
      <c r="S26" s="125">
        <f>IFERROR(M26/P26-1,"n/a")</f>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IFERROR(F28/H28-1,"n/a")</f>
        <v>6.4</v>
      </c>
      <c r="L28" s="125">
        <f t="shared" si="1"/>
        <v>1.0555555555555554</v>
      </c>
      <c r="M28" s="69">
        <v>605</v>
      </c>
      <c r="N28" s="69">
        <v>127</v>
      </c>
      <c r="O28" s="69">
        <v>37</v>
      </c>
      <c r="P28" s="69">
        <v>363</v>
      </c>
      <c r="Q28" s="65">
        <f>IFERROR(M28/N28-1,"n/a")</f>
        <v>3.7637795275590555</v>
      </c>
      <c r="R28" s="65">
        <f>IFERROR(M28/O28-1,"n/a")</f>
        <v>15.351351351351351</v>
      </c>
      <c r="S28" s="125">
        <f>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IFERROR(F29/H29-1,"n/a")</f>
        <v>11.519432925065098</v>
      </c>
      <c r="L29" s="125">
        <f t="shared" si="1"/>
        <v>11.170823176448527</v>
      </c>
      <c r="M29" s="69">
        <v>1098243</v>
      </c>
      <c r="N29" s="69">
        <v>165083</v>
      </c>
      <c r="O29" s="69">
        <v>29062</v>
      </c>
      <c r="P29" s="69">
        <v>867164</v>
      </c>
      <c r="Q29" s="65">
        <f>IFERROR(M29/N29-1,"n/a")</f>
        <v>5.6526716863638287</v>
      </c>
      <c r="R29" s="65">
        <f>IFERROR(M29/O29-1,"n/a")</f>
        <v>36.789656596242516</v>
      </c>
      <c r="S29" s="125">
        <f>IFERROR(M29/P29-1,"n/a")</f>
        <v>0.2664766987559446</v>
      </c>
      <c r="T29" s="69">
        <v>165083</v>
      </c>
      <c r="U29" s="71">
        <f>20768+8294</f>
        <v>29062</v>
      </c>
      <c r="V29" s="146">
        <f>659951+168729+38484</f>
        <v>867164</v>
      </c>
    </row>
    <row r="30" spans="1:46" ht="15" customHeight="1" thickBot="1">
      <c r="A30" s="10"/>
      <c r="B30" s="13"/>
      <c r="C30" s="157" t="s">
        <v>16</v>
      </c>
      <c r="D30" s="158"/>
      <c r="E30" s="159"/>
      <c r="F30" s="130">
        <f t="shared" ref="F30:I31" si="2">F13+F16+F19+F22+F25+F28</f>
        <v>273</v>
      </c>
      <c r="G30" s="130">
        <f>G13+G16+G19+G22+G25+G28</f>
        <v>207</v>
      </c>
      <c r="H30" s="130">
        <f t="shared" si="2"/>
        <v>8</v>
      </c>
      <c r="I30" s="130">
        <f t="shared" si="2"/>
        <v>291</v>
      </c>
      <c r="J30" s="131">
        <f t="shared" si="0"/>
        <v>0.31884057971014501</v>
      </c>
      <c r="K30" s="131">
        <f>IFERROR(F30/H30-1,"n/a")</f>
        <v>33.125</v>
      </c>
      <c r="L30" s="132">
        <f t="shared" si="1"/>
        <v>-6.1855670103092786E-2</v>
      </c>
      <c r="M30" s="133">
        <f t="shared" ref="M30:P31" si="3">M13+M16+M19+M22+M25+M28</f>
        <v>3627</v>
      </c>
      <c r="N30" s="133">
        <f t="shared" si="3"/>
        <v>1062</v>
      </c>
      <c r="O30" s="133">
        <f t="shared" si="3"/>
        <v>667</v>
      </c>
      <c r="P30" s="133">
        <f t="shared" si="3"/>
        <v>3344</v>
      </c>
      <c r="Q30" s="131">
        <f>IFERROR(M30/N30-1,"n/a")</f>
        <v>2.4152542372881354</v>
      </c>
      <c r="R30" s="131">
        <f>IFERROR(M30/O30-1,"n/a")</f>
        <v>4.437781109445277</v>
      </c>
      <c r="S30" s="132">
        <f>IFERROR(M30/P30-1,"n/a")</f>
        <v>8.4629186602870776E-2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763347</v>
      </c>
      <c r="G31" s="134">
        <f t="shared" si="2"/>
        <v>307043</v>
      </c>
      <c r="H31" s="134">
        <f t="shared" si="2"/>
        <v>11414</v>
      </c>
      <c r="I31" s="134">
        <f t="shared" si="2"/>
        <v>638656</v>
      </c>
      <c r="J31" s="135">
        <f t="shared" si="0"/>
        <v>1.48612409336803</v>
      </c>
      <c r="K31" s="135">
        <f>IFERROR(F31/H31-1,"n/a")</f>
        <v>65.87813211845102</v>
      </c>
      <c r="L31" s="136">
        <f t="shared" si="1"/>
        <v>0.19523969085078674</v>
      </c>
      <c r="M31" s="137">
        <f t="shared" si="3"/>
        <v>7627084</v>
      </c>
      <c r="N31" s="137">
        <f t="shared" si="3"/>
        <v>1554247</v>
      </c>
      <c r="O31" s="137">
        <f t="shared" si="3"/>
        <v>1323431</v>
      </c>
      <c r="P31" s="137">
        <f t="shared" si="3"/>
        <v>9169021</v>
      </c>
      <c r="Q31" s="135">
        <f>IFERROR(M31/N31-1,"n/a")</f>
        <v>3.9072534803026802</v>
      </c>
      <c r="R31" s="135">
        <f>IFERROR(M31/O31-1,"n/a")</f>
        <v>4.7631142084475879</v>
      </c>
      <c r="S31" s="136">
        <f>IFERROR(M31/P31-1,"n/a")</f>
        <v>-0.16816811740315574</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IFERROR(F14/H14-1,"n/a")</f>
        <v>n/a</v>
      </c>
      <c r="L14" s="125">
        <f>IFERROR(F14/I14-1,"n/a")</f>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IFERROR(F16/H16-1,"n/a")</f>
        <v>n/a</v>
      </c>
      <c r="L16" s="125">
        <f>IFERROR(F16/I16-1,"n/a")</f>
        <v>-4.2105263157894757E-2</v>
      </c>
      <c r="M16" s="69">
        <f>F16+'Ekim-22'!M16</f>
        <v>747</v>
      </c>
      <c r="N16" s="69">
        <f>G16+'Ekim-22'!N16</f>
        <v>258</v>
      </c>
      <c r="O16" s="69">
        <f>H16+'Ekim-22'!O16</f>
        <v>43</v>
      </c>
      <c r="P16" s="69">
        <f>I16+'Ekim-22'!P16</f>
        <v>807</v>
      </c>
      <c r="Q16" s="65">
        <f>IFERROR(M16/N16-1,"n/a")</f>
        <v>1.8953488372093021</v>
      </c>
      <c r="R16" s="65">
        <f>IFERROR(M16/O16-1,"n/a")</f>
        <v>16.372093023255815</v>
      </c>
      <c r="S16" s="125">
        <f>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IFERROR(F17/H17-1,"n/a")</f>
        <v>n/a</v>
      </c>
      <c r="L17" s="125">
        <f>IFERROR(F17/I17-1,"n/a")</f>
        <v>-0.33554504885363623</v>
      </c>
      <c r="M17" s="69">
        <f>F17+'Ekim-22'!M17</f>
        <v>1755234</v>
      </c>
      <c r="N17" s="69">
        <f>G17+'Ekim-22'!N17</f>
        <v>425895</v>
      </c>
      <c r="O17" s="69">
        <f>H17+'Ekim-22'!O17</f>
        <v>140552</v>
      </c>
      <c r="P17" s="69">
        <f>I17+'Ekim-22'!P17</f>
        <v>2493999</v>
      </c>
      <c r="Q17" s="65">
        <f>IFERROR(M17/N17-1,"n/a")</f>
        <v>3.1212834149262143</v>
      </c>
      <c r="R17" s="65">
        <f>IFERROR(M17/O17-1,"n/a")</f>
        <v>11.488146735727701</v>
      </c>
      <c r="S17" s="125">
        <f>IFERROR(M17/P17-1,"n/a")</f>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IFERROR(F19/H19-1,"n/a")</f>
        <v>n/a</v>
      </c>
      <c r="L19" s="125">
        <f>IFERROR(F19/I19-1,"n/a")</f>
        <v>2.2000000000000002</v>
      </c>
      <c r="M19" s="69">
        <f>F19+'Ekim-22'!M19</f>
        <v>466</v>
      </c>
      <c r="N19" s="69">
        <f>G19+'Ekim-22'!N19</f>
        <v>20</v>
      </c>
      <c r="O19" s="69">
        <f>H19+'Ekim-22'!O19</f>
        <v>4</v>
      </c>
      <c r="P19" s="69">
        <f>I19+'Ekim-22'!P19</f>
        <v>182</v>
      </c>
      <c r="Q19" s="65">
        <f>IFERROR(M19/N19-1,"n/a")</f>
        <v>22.3</v>
      </c>
      <c r="R19" s="65">
        <f>IFERROR(M19/O19-1,"n/a")</f>
        <v>115.5</v>
      </c>
      <c r="S19" s="125">
        <f>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IFERROR(F20/H20-1,"n/a")</f>
        <v>n/a</v>
      </c>
      <c r="L20" s="125">
        <f t="shared" ref="L20:L31" si="1">IFERROR(F20/I20-1,"n/a")</f>
        <v>1.3980850248946766</v>
      </c>
      <c r="M20" s="69">
        <f>F20+'Ekim-22'!M20</f>
        <v>555827</v>
      </c>
      <c r="N20" s="69">
        <f>G20+'Ekim-22'!N20</f>
        <v>7747</v>
      </c>
      <c r="O20" s="69">
        <f>H20+'Ekim-22'!O20</f>
        <v>1753</v>
      </c>
      <c r="P20" s="69">
        <f>I20+'Ekim-22'!P20</f>
        <v>244596</v>
      </c>
      <c r="Q20" s="65">
        <f>IFERROR(M20/N20-1,"n/a")</f>
        <v>70.74738608493611</v>
      </c>
      <c r="R20" s="65">
        <f>IFERROR(M20/O20-1,"n/a")</f>
        <v>316.07187678265831</v>
      </c>
      <c r="S20" s="125">
        <f>IFERROR(M20/P20-1,"n/a")</f>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IFERROR(F22/H22-1,"n/a")</f>
        <v>n/a</v>
      </c>
      <c r="L22" s="125">
        <f t="shared" si="1"/>
        <v>-0.14049586776859502</v>
      </c>
      <c r="M22" s="69">
        <f>F22+'Ekim-22'!M22</f>
        <v>1022</v>
      </c>
      <c r="N22" s="69">
        <f>G22+'Ekim-22'!N22</f>
        <v>309</v>
      </c>
      <c r="O22" s="69">
        <f>H22+'Ekim-22'!O22</f>
        <v>406</v>
      </c>
      <c r="P22" s="69">
        <f>I22+'Ekim-22'!P22</f>
        <v>1074</v>
      </c>
      <c r="Q22" s="65">
        <f>IFERROR(M22/N22-1,"n/a")</f>
        <v>2.3074433656957929</v>
      </c>
      <c r="R22" s="65">
        <f>IFERROR(M22/O22-1,"n/a")</f>
        <v>1.5172413793103448</v>
      </c>
      <c r="S22" s="125">
        <f>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IFERROR(F23/H23-1,"n/a")</f>
        <v>n/a</v>
      </c>
      <c r="L23" s="125">
        <f t="shared" si="1"/>
        <v>4.3790356647154693E-2</v>
      </c>
      <c r="M23" s="69">
        <f>F23+'Ekim-22'!M23</f>
        <v>2803130</v>
      </c>
      <c r="N23" s="69">
        <f>G23+'Ekim-22'!N23</f>
        <v>486999</v>
      </c>
      <c r="O23" s="69">
        <f>H23+'Ekim-22'!O23</f>
        <v>833999</v>
      </c>
      <c r="P23" s="69">
        <f>I23+'Ekim-22'!P23</f>
        <v>3472775</v>
      </c>
      <c r="Q23" s="65">
        <f>IFERROR(M23/N23-1,"n/a")</f>
        <v>4.7559255768492337</v>
      </c>
      <c r="R23" s="65">
        <f>IFERROR(M23/O23-1,"n/a")</f>
        <v>2.3610711763443359</v>
      </c>
      <c r="S23" s="125">
        <f>IFERROR(M23/P23-1,"n/a")</f>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IFERROR(F25/H25-1,"n/a")</f>
        <v>1.2000000000000002</v>
      </c>
      <c r="L25" s="125">
        <f t="shared" si="1"/>
        <v>-0.44999999999999996</v>
      </c>
      <c r="M25" s="69">
        <f>F25+'Ekim-22'!M25</f>
        <v>278</v>
      </c>
      <c r="N25" s="69">
        <f>G25+'Ekim-22'!N25</f>
        <v>100</v>
      </c>
      <c r="O25" s="69">
        <f>H25+'Ekim-22'!O25</f>
        <v>29</v>
      </c>
      <c r="P25" s="69">
        <f>I25+'Ekim-22'!P25</f>
        <v>328</v>
      </c>
      <c r="Q25" s="65">
        <f>IFERROR(M25/N25-1,"n/a")</f>
        <v>1.7799999999999998</v>
      </c>
      <c r="R25" s="65">
        <f>IFERROR(M25/O25-1,"n/a")</f>
        <v>8.5862068965517242</v>
      </c>
      <c r="S25" s="125">
        <f>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IFERROR(F26/H26-1,"n/a")</f>
        <v>9.8435099069955516</v>
      </c>
      <c r="L26" s="125">
        <f t="shared" si="1"/>
        <v>-0.12708333333333333</v>
      </c>
      <c r="M26" s="69">
        <f>F26+'Ekim-22'!M26</f>
        <v>510153</v>
      </c>
      <c r="N26" s="69">
        <f>G26+'Ekim-22'!N26</f>
        <v>133384</v>
      </c>
      <c r="O26" s="69">
        <f>H26+'Ekim-22'!O26</f>
        <v>58135</v>
      </c>
      <c r="P26" s="69">
        <f>I26+'Ekim-22'!P26</f>
        <v>849404</v>
      </c>
      <c r="Q26" s="65">
        <f>IFERROR(M26/N26-1,"n/a")</f>
        <v>2.8246941162358303</v>
      </c>
      <c r="R26" s="65">
        <f>IFERROR(M26/O26-1,"n/a")</f>
        <v>7.7753160746538228</v>
      </c>
      <c r="S26" s="125">
        <f>IFERROR(M26/P26-1,"n/a")</f>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IFERROR(F28/H28-1,"n/a")</f>
        <v>6.75</v>
      </c>
      <c r="L28" s="125">
        <f t="shared" si="1"/>
        <v>2.6470588235294117</v>
      </c>
      <c r="M28" s="69">
        <f>F28+'Ekim-22'!M28</f>
        <v>568</v>
      </c>
      <c r="N28" s="69">
        <f>G28+'Ekim-22'!N28</f>
        <v>127</v>
      </c>
      <c r="O28" s="69">
        <f>H28+'Ekim-22'!O28</f>
        <v>32</v>
      </c>
      <c r="P28" s="69">
        <f>I28+'Ekim-22'!P28</f>
        <v>345</v>
      </c>
      <c r="Q28" s="65">
        <f>IFERROR(M28/N28-1,"n/a")</f>
        <v>3.4724409448818898</v>
      </c>
      <c r="R28" s="65">
        <f>IFERROR(M28/O28-1,"n/a")</f>
        <v>16.75</v>
      </c>
      <c r="S28" s="125">
        <f>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IFERROR(F29/H29-1,"n/a")</f>
        <v>56.148677026459474</v>
      </c>
      <c r="L29" s="125">
        <f t="shared" si="1"/>
        <v>7.0941645351258114</v>
      </c>
      <c r="M29" s="69">
        <f>F29+'Ekim-22'!M29</f>
        <v>968429</v>
      </c>
      <c r="N29" s="69">
        <f>G29+'Ekim-22'!N29</f>
        <v>165083</v>
      </c>
      <c r="O29" s="69">
        <f>H29+'Ekim-22'!O29</f>
        <v>18693</v>
      </c>
      <c r="P29" s="69">
        <f>I29+'Ekim-22'!P29</f>
        <v>856498</v>
      </c>
      <c r="Q29" s="65">
        <f>IFERROR(M29/N29-1,"n/a")</f>
        <v>4.8663157320862842</v>
      </c>
      <c r="R29" s="65">
        <f>IFERROR(M29/O29-1,"n/a")</f>
        <v>50.807040068474834</v>
      </c>
      <c r="S29" s="125">
        <f>IFERROR(M29/P29-1,"n/a")</f>
        <v>0.13068448496085217</v>
      </c>
      <c r="T29" s="69">
        <v>165083</v>
      </c>
      <c r="U29" s="71">
        <f>20768+8294</f>
        <v>29062</v>
      </c>
      <c r="V29" s="146">
        <f>659951+168729+38484</f>
        <v>867164</v>
      </c>
    </row>
    <row r="30" spans="1:46" ht="15" customHeight="1" thickBot="1">
      <c r="A30" s="10"/>
      <c r="B30" s="13"/>
      <c r="C30" s="157" t="s">
        <v>16</v>
      </c>
      <c r="D30" s="158"/>
      <c r="E30" s="159"/>
      <c r="F30" s="130">
        <f t="shared" ref="F30:I31" si="2">F13+F16+F19+F22+F25+F28</f>
        <v>340</v>
      </c>
      <c r="G30" s="130">
        <f>G13+G16+G19+G22+G25+G28</f>
        <v>224</v>
      </c>
      <c r="H30" s="130">
        <f t="shared" si="2"/>
        <v>13</v>
      </c>
      <c r="I30" s="130">
        <f t="shared" si="2"/>
        <v>314</v>
      </c>
      <c r="J30" s="131">
        <f t="shared" si="0"/>
        <v>0.51785714285714279</v>
      </c>
      <c r="K30" s="131">
        <f>IFERROR(F30/H30-1,"n/a")</f>
        <v>25.153846153846153</v>
      </c>
      <c r="L30" s="132">
        <f t="shared" si="1"/>
        <v>8.2802547770700619E-2</v>
      </c>
      <c r="M30" s="133">
        <f t="shared" ref="M30:P31" si="3">M13+M16+M19+M22+M25+M28</f>
        <v>3354</v>
      </c>
      <c r="N30" s="133">
        <f t="shared" si="3"/>
        <v>855</v>
      </c>
      <c r="O30" s="133">
        <f t="shared" si="3"/>
        <v>659</v>
      </c>
      <c r="P30" s="133">
        <f t="shared" si="3"/>
        <v>3053</v>
      </c>
      <c r="Q30" s="131">
        <f>IFERROR(M30/N30-1,"n/a")</f>
        <v>2.9228070175438599</v>
      </c>
      <c r="R30" s="131">
        <f>IFERROR(M30/O30-1,"n/a")</f>
        <v>4.0895295902883158</v>
      </c>
      <c r="S30" s="132">
        <f>IFERROR(M30/P30-1,"n/a")</f>
        <v>9.8591549295774739E-2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779647</v>
      </c>
      <c r="G31" s="134">
        <f t="shared" si="2"/>
        <v>304659</v>
      </c>
      <c r="H31" s="134">
        <f t="shared" si="2"/>
        <v>4854</v>
      </c>
      <c r="I31" s="134">
        <f t="shared" si="2"/>
        <v>745517</v>
      </c>
      <c r="J31" s="135">
        <f t="shared" si="0"/>
        <v>1.5590808083792043</v>
      </c>
      <c r="K31" s="135">
        <f>IFERROR(F31/H31-1,"n/a")</f>
        <v>159.61948908117017</v>
      </c>
      <c r="L31" s="136">
        <f t="shared" si="1"/>
        <v>4.5780310844689032E-2</v>
      </c>
      <c r="M31" s="137">
        <f t="shared" si="3"/>
        <v>6863737</v>
      </c>
      <c r="N31" s="137">
        <f t="shared" si="3"/>
        <v>1247204</v>
      </c>
      <c r="O31" s="137">
        <f t="shared" si="3"/>
        <v>1312017</v>
      </c>
      <c r="P31" s="137">
        <f t="shared" si="3"/>
        <v>8530365</v>
      </c>
      <c r="Q31" s="135">
        <f>IFERROR(M31/N31-1,"n/a")</f>
        <v>4.5032993800533037</v>
      </c>
      <c r="R31" s="135">
        <f>IFERROR(M31/O31-1,"n/a")</f>
        <v>4.231439074341262</v>
      </c>
      <c r="S31" s="136">
        <f>IFERROR(M31/P31-1,"n/a")</f>
        <v>-0.19537593057272462</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IFERROR(F14/H14-1,"n/a")</f>
        <v>n/a</v>
      </c>
      <c r="L14" s="125">
        <f>IFERROR(F14/I14-1,"n/a")</f>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IFERROR(F16/H16-1,"n/a")</f>
        <v>n/a</v>
      </c>
      <c r="L16" s="125">
        <f>IFERROR(F16/I16-1,"n/a")</f>
        <v>-0.17391304347826086</v>
      </c>
      <c r="M16" s="69">
        <v>448</v>
      </c>
      <c r="N16" s="69">
        <v>38</v>
      </c>
      <c r="O16" s="69">
        <v>43</v>
      </c>
      <c r="P16" s="69">
        <v>499</v>
      </c>
      <c r="Q16" s="65">
        <f>IFERROR(M16/N16-1,"n/a")</f>
        <v>10.789473684210526</v>
      </c>
      <c r="R16" s="65">
        <f>IFERROR(M16/O16-1,"n/a")</f>
        <v>9.4186046511627914</v>
      </c>
      <c r="S16" s="125">
        <f>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IFERROR(F17/H17-1,"n/a")</f>
        <v>n/a</v>
      </c>
      <c r="L17" s="125">
        <f>IFERROR(F17/I17-1,"n/a")</f>
        <v>-0.2213230782940715</v>
      </c>
      <c r="M17" s="69">
        <v>1032303</v>
      </c>
      <c r="N17" s="69">
        <v>78164</v>
      </c>
      <c r="O17" s="69">
        <v>140552</v>
      </c>
      <c r="P17" s="69">
        <v>1593408</v>
      </c>
      <c r="Q17" s="65">
        <f>IFERROR(M17/N17-1,"n/a")</f>
        <v>12.206885522747045</v>
      </c>
      <c r="R17" s="65">
        <f>IFERROR(M17/O17-1,"n/a")</f>
        <v>6.3446340144572826</v>
      </c>
      <c r="S17" s="125">
        <f>IFERROR(M17/P17-1,"n/a")</f>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IFERROR(F19/H19-1,"n/a")</f>
        <v>n/a</v>
      </c>
      <c r="L19" s="125">
        <f>IFERROR(F19/I19-1,"n/a")</f>
        <v>1.4814814814814814</v>
      </c>
      <c r="M19" s="69">
        <v>294</v>
      </c>
      <c r="N19" s="69">
        <v>0</v>
      </c>
      <c r="O19" s="69">
        <v>4</v>
      </c>
      <c r="P19" s="69">
        <v>128</v>
      </c>
      <c r="Q19" s="65" t="str">
        <f>IFERROR(M19/N19-1,"n/a")</f>
        <v>n/a</v>
      </c>
      <c r="R19" s="65">
        <f>IFERROR(M19/O19-1,"n/a")</f>
        <v>72.5</v>
      </c>
      <c r="S19" s="125">
        <f>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IFERROR(F20/H20-1,"n/a")</f>
        <v>n/a</v>
      </c>
      <c r="L20" s="125">
        <f t="shared" ref="L20:L31" si="1">IFERROR(F20/I20-1,"n/a")</f>
        <v>1.0347361522114755</v>
      </c>
      <c r="M20" s="69">
        <v>342129</v>
      </c>
      <c r="N20" s="69">
        <v>0</v>
      </c>
      <c r="O20" s="69">
        <v>1753</v>
      </c>
      <c r="P20" s="69">
        <v>167542</v>
      </c>
      <c r="Q20" s="65" t="str">
        <f>IFERROR(M20/N20-1,"n/a")</f>
        <v>n/a</v>
      </c>
      <c r="R20" s="65">
        <f>IFERROR(M20/O20-1,"n/a")</f>
        <v>194.16771249286936</v>
      </c>
      <c r="S20" s="125">
        <f>IFERROR(M20/P20-1,"n/a")</f>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IFERROR(F22/H22-1,"n/a")</f>
        <v>n/a</v>
      </c>
      <c r="L22" s="125">
        <f t="shared" si="1"/>
        <v>-0.12903225806451613</v>
      </c>
      <c r="M22" s="69">
        <v>764</v>
      </c>
      <c r="N22" s="69">
        <v>73</v>
      </c>
      <c r="O22" s="69">
        <v>406</v>
      </c>
      <c r="P22" s="69">
        <v>780</v>
      </c>
      <c r="Q22" s="65">
        <f>IFERROR(M22/N22-1,"n/a")</f>
        <v>9.4657534246575334</v>
      </c>
      <c r="R22" s="65">
        <f>IFERROR(M22/O22-1,"n/a")</f>
        <v>0.88177339901477825</v>
      </c>
      <c r="S22" s="125">
        <f>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IFERROR(F23/H23-1,"n/a")</f>
        <v>n/a</v>
      </c>
      <c r="L23" s="125">
        <f t="shared" si="1"/>
        <v>-0.11759953617898933</v>
      </c>
      <c r="M23" s="69">
        <v>1920562</v>
      </c>
      <c r="N23" s="69">
        <v>100033</v>
      </c>
      <c r="O23" s="69">
        <v>833999</v>
      </c>
      <c r="P23" s="69">
        <v>2649237</v>
      </c>
      <c r="Q23" s="65">
        <f>IFERROR(M23/N23-1,"n/a")</f>
        <v>18.199284236202054</v>
      </c>
      <c r="R23" s="65">
        <f>IFERROR(M23/O23-1,"n/a")</f>
        <v>1.302834895485486</v>
      </c>
      <c r="S23" s="125">
        <f>IFERROR(M23/P23-1,"n/a")</f>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IFERROR(F25/H25-1,"n/a")</f>
        <v>15</v>
      </c>
      <c r="L25" s="125">
        <f t="shared" si="1"/>
        <v>-8.5714285714285743E-2</v>
      </c>
      <c r="M25" s="69">
        <v>188</v>
      </c>
      <c r="N25" s="69">
        <v>54</v>
      </c>
      <c r="O25" s="69">
        <v>11</v>
      </c>
      <c r="P25" s="69">
        <v>204</v>
      </c>
      <c r="Q25" s="65">
        <f>IFERROR(M25/N25-1,"n/a")</f>
        <v>2.4814814814814814</v>
      </c>
      <c r="R25" s="65">
        <f>IFERROR(M25/O25-1,"n/a")</f>
        <v>16.09090909090909</v>
      </c>
      <c r="S25" s="125">
        <f>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IFERROR(F26/H26-1,"n/a")</f>
        <v>36.960645415190868</v>
      </c>
      <c r="L26" s="125">
        <f t="shared" si="1"/>
        <v>-0.11429227308204404</v>
      </c>
      <c r="M26" s="69">
        <v>346507</v>
      </c>
      <c r="N26" s="69">
        <v>69550</v>
      </c>
      <c r="O26" s="69">
        <v>42762</v>
      </c>
      <c r="P26" s="69">
        <v>586040</v>
      </c>
      <c r="Q26" s="65">
        <f>IFERROR(M26/N26-1,"n/a")</f>
        <v>3.9821279654924515</v>
      </c>
      <c r="R26" s="65">
        <f>IFERROR(M26/O26-1,"n/a")</f>
        <v>7.1031523315092837</v>
      </c>
      <c r="S26" s="125">
        <f>IFERROR(M26/P26-1,"n/a")</f>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IFERROR(F28/H28-1,"n/a")</f>
        <v>23</v>
      </c>
      <c r="L28" s="125">
        <f t="shared" si="1"/>
        <v>0.63636363636363646</v>
      </c>
      <c r="M28" s="69">
        <v>346</v>
      </c>
      <c r="N28" s="69">
        <v>56</v>
      </c>
      <c r="O28" s="69">
        <v>5</v>
      </c>
      <c r="P28" s="69">
        <v>216</v>
      </c>
      <c r="Q28" s="65">
        <f>IFERROR(M28/N28-1,"n/a")</f>
        <v>5.1785714285714288</v>
      </c>
      <c r="R28" s="65">
        <f>IFERROR(M28/O28-1,"n/a")</f>
        <v>68.2</v>
      </c>
      <c r="S28" s="125">
        <f>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IFERROR(F29/H29-1,"n/a")</f>
        <v>n/a</v>
      </c>
      <c r="L29" s="125">
        <f t="shared" si="1"/>
        <v>0.24097937284369131</v>
      </c>
      <c r="M29" s="69">
        <v>544281</v>
      </c>
      <c r="N29" s="69">
        <v>81814</v>
      </c>
      <c r="O29" s="69">
        <v>9186</v>
      </c>
      <c r="P29" s="69">
        <v>592980</v>
      </c>
      <c r="Q29" s="65">
        <f>IFERROR(M29/N29-1,"n/a")</f>
        <v>5.652663358349427</v>
      </c>
      <c r="R29" s="65">
        <f>IFERROR(M29/O29-1,"n/a")</f>
        <v>58.251143043762248</v>
      </c>
      <c r="S29" s="125">
        <f>IFERROR(M29/P29-1,"n/a")</f>
        <v>-8.2125872710715364E-2</v>
      </c>
      <c r="T29" s="69">
        <v>165083</v>
      </c>
      <c r="U29" s="71">
        <f>20768+8294</f>
        <v>29062</v>
      </c>
      <c r="V29" s="146">
        <f>659951+168729+38484</f>
        <v>867164</v>
      </c>
    </row>
    <row r="30" spans="1:38" ht="15" customHeight="1" thickBot="1">
      <c r="A30" s="10"/>
      <c r="B30" s="13"/>
      <c r="C30" s="157" t="s">
        <v>16</v>
      </c>
      <c r="D30" s="158"/>
      <c r="E30" s="159"/>
      <c r="F30" s="130">
        <f t="shared" ref="F30:I31" si="2">F13+F16+F19+F22+F25+F28</f>
        <v>309</v>
      </c>
      <c r="G30" s="130">
        <f t="shared" si="2"/>
        <v>108</v>
      </c>
      <c r="H30" s="130">
        <f t="shared" si="2"/>
        <v>5</v>
      </c>
      <c r="I30" s="130">
        <f t="shared" si="2"/>
        <v>272</v>
      </c>
      <c r="J30" s="131">
        <f t="shared" si="0"/>
        <v>1.8611111111111112</v>
      </c>
      <c r="K30" s="131">
        <f>IFERROR(F30/H30-1,"n/a")</f>
        <v>60.8</v>
      </c>
      <c r="L30" s="132">
        <f t="shared" si="1"/>
        <v>0.13602941176470584</v>
      </c>
      <c r="M30" s="133">
        <f t="shared" ref="M30:P31" si="3">M13+M16+M19+M22+M25+M28</f>
        <v>2267</v>
      </c>
      <c r="N30" s="133">
        <f t="shared" si="3"/>
        <v>234</v>
      </c>
      <c r="O30" s="133">
        <f t="shared" si="3"/>
        <v>614</v>
      </c>
      <c r="P30" s="133">
        <f t="shared" si="3"/>
        <v>2077</v>
      </c>
      <c r="Q30" s="131">
        <f>IFERROR(M30/N30-1,"n/a")</f>
        <v>8.6880341880341874</v>
      </c>
      <c r="R30" s="131">
        <f>IFERROR(M30/O30-1,"n/a")</f>
        <v>2.6921824104234529</v>
      </c>
      <c r="S30" s="132">
        <f>IFERROR(M30/P30-1,"n/a")</f>
        <v>9.147809340394808E-2</v>
      </c>
      <c r="T30" s="133">
        <f t="shared" ref="T30:V31" si="4">T13+T16+T19+T22+T25+T28</f>
        <v>1059</v>
      </c>
      <c r="U30" s="133">
        <f t="shared" si="4"/>
        <v>667</v>
      </c>
      <c r="V30" s="152">
        <f t="shared" si="4"/>
        <v>3344</v>
      </c>
    </row>
    <row r="31" spans="1:38" s="23" customFormat="1" ht="15" customHeight="1" thickTop="1" thickBot="1">
      <c r="A31" s="10"/>
      <c r="B31" s="13"/>
      <c r="C31" s="160" t="s">
        <v>17</v>
      </c>
      <c r="D31" s="161"/>
      <c r="E31" s="162"/>
      <c r="F31" s="134">
        <f t="shared" si="2"/>
        <v>890577</v>
      </c>
      <c r="G31" s="134">
        <f t="shared" si="2"/>
        <v>165560</v>
      </c>
      <c r="H31" s="134">
        <f t="shared" si="2"/>
        <v>2541</v>
      </c>
      <c r="I31" s="134">
        <f t="shared" si="2"/>
        <v>926112</v>
      </c>
      <c r="J31" s="135">
        <f t="shared" si="0"/>
        <v>4.3791797535636627</v>
      </c>
      <c r="K31" s="135">
        <f>IFERROR(F31/H31-1,"n/a")</f>
        <v>349.48288075560805</v>
      </c>
      <c r="L31" s="136">
        <f t="shared" si="1"/>
        <v>-3.8370089146885E-2</v>
      </c>
      <c r="M31" s="137">
        <f t="shared" si="3"/>
        <v>4379951</v>
      </c>
      <c r="N31" s="137">
        <f t="shared" si="3"/>
        <v>332144</v>
      </c>
      <c r="O31" s="137">
        <f t="shared" si="3"/>
        <v>1287137</v>
      </c>
      <c r="P31" s="137">
        <f t="shared" si="3"/>
        <v>6070338</v>
      </c>
      <c r="Q31" s="135">
        <f>IFERROR(M31/N31-1,"n/a")</f>
        <v>12.186903873018931</v>
      </c>
      <c r="R31" s="135">
        <f>IFERROR(M31/O31-1,"n/a")</f>
        <v>2.4028630984891275</v>
      </c>
      <c r="S31" s="136">
        <f>IFERROR(M31/P31-1,"n/a")</f>
        <v>-0.27846670152469266</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S57"/>
  <sheetViews>
    <sheetView showGridLines="0" zoomScale="90" zoomScaleNormal="90" zoomScalePageLayoutView="40" workbookViewId="0">
      <selection activeCell="E4" sqref="E4"/>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4" width="8.42578125" style="10" customWidth="1"/>
    <col min="45" max="45" width="8.28515625" style="10" bestFit="1" customWidth="1"/>
    <col min="46" max="60" width="0" style="10" hidden="1" customWidth="1"/>
    <col min="61" max="71" width="0" hidden="1" customWidth="1"/>
    <col min="72" max="16384" width="9.140625" hidden="1"/>
  </cols>
  <sheetData>
    <row r="1" spans="1:61"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61"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61"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61" ht="15.75">
      <c r="A4" s="10"/>
      <c r="B4" s="12" t="s">
        <v>11</v>
      </c>
      <c r="C4" s="27"/>
      <c r="D4" s="25"/>
      <c r="E4" s="59" t="s">
        <v>128</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61"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61"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61"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2025</v>
      </c>
      <c r="AR7" s="176">
        <v>2025</v>
      </c>
      <c r="AS7" s="176">
        <v>2025</v>
      </c>
      <c r="AT7" s="176">
        <v>2023</v>
      </c>
      <c r="BI7" s="10"/>
    </row>
    <row r="8" spans="1:61"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200" t="s">
        <v>43</v>
      </c>
      <c r="AR8" s="200" t="s">
        <v>13</v>
      </c>
      <c r="AS8" s="200" t="s">
        <v>50</v>
      </c>
      <c r="AT8" s="165" t="s">
        <v>35</v>
      </c>
      <c r="AU8" s="118"/>
      <c r="AV8" s="118"/>
      <c r="AW8" s="118"/>
      <c r="AX8" s="118"/>
      <c r="AY8" s="118"/>
      <c r="AZ8" s="118"/>
      <c r="BA8" s="118"/>
      <c r="BB8" s="118"/>
      <c r="BC8" s="118"/>
      <c r="BD8" s="118"/>
      <c r="BE8" s="118"/>
      <c r="BF8" s="118"/>
      <c r="BG8" s="118"/>
      <c r="BH8" s="118"/>
      <c r="BI8" s="118"/>
    </row>
    <row r="9" spans="1:61"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194">
        <v>1.05</v>
      </c>
      <c r="AR9" s="194">
        <v>1.06</v>
      </c>
      <c r="AS9" s="194">
        <v>1.07</v>
      </c>
      <c r="AT9" s="207">
        <v>0.99</v>
      </c>
      <c r="AU9" s="22"/>
      <c r="AV9" s="22"/>
      <c r="AW9" s="22"/>
      <c r="AX9" s="22"/>
      <c r="AY9" s="22"/>
      <c r="AZ9" s="22"/>
      <c r="BA9" s="22"/>
      <c r="BB9" s="22"/>
      <c r="BC9" s="22"/>
      <c r="BD9" s="22"/>
      <c r="BE9" s="22"/>
      <c r="BF9" s="22"/>
      <c r="BG9" s="22"/>
      <c r="BH9" s="22"/>
      <c r="BI9" s="22"/>
    </row>
    <row r="10" spans="1:61" ht="23.45" customHeight="1">
      <c r="A10" s="10"/>
      <c r="B10" s="19"/>
      <c r="C10" s="168"/>
      <c r="D10" s="169"/>
      <c r="E10" s="169"/>
      <c r="F10" s="170"/>
      <c r="G10" s="170"/>
      <c r="H10" s="170"/>
      <c r="I10" s="170"/>
      <c r="J10" s="170"/>
      <c r="K10" s="170"/>
      <c r="L10" s="170"/>
      <c r="M10" s="170"/>
      <c r="N10" s="170"/>
      <c r="O10" s="170"/>
      <c r="P10" s="170"/>
      <c r="Q10" s="170"/>
    </row>
    <row r="11" spans="1:61" ht="20.25" customHeight="1">
      <c r="A11" s="10"/>
      <c r="B11" s="10"/>
      <c r="C11" s="171" t="s">
        <v>71</v>
      </c>
      <c r="D11" s="10"/>
      <c r="E11" s="10"/>
      <c r="O11" s="163"/>
      <c r="P11" s="163"/>
      <c r="Q11" s="163"/>
      <c r="R11" s="10"/>
    </row>
    <row r="12" spans="1:61" ht="18" customHeight="1">
      <c r="A12" s="10"/>
      <c r="B12" s="10"/>
      <c r="C12" s="171" t="s">
        <v>72</v>
      </c>
      <c r="D12" s="10"/>
      <c r="E12" s="10"/>
      <c r="O12" s="163"/>
      <c r="P12" s="163"/>
      <c r="Q12" s="163"/>
      <c r="R12" s="10"/>
    </row>
    <row r="13" spans="1:61" ht="26.65" hidden="1" customHeight="1"/>
    <row r="14" spans="1:61" ht="26.45" hidden="1" customHeight="1"/>
    <row r="15" spans="1:61" ht="26.45" hidden="1" customHeight="1"/>
    <row r="16" spans="1:61"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IFERROR(F11/H11-1,"n/a")</f>
        <v>0.25085345288528771</v>
      </c>
      <c r="L11" s="61">
        <f>IFERROR(F11/I11-1,"n/a")</f>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IFERROR(F13/H13-1,"n/a")</f>
        <v>1.4</v>
      </c>
      <c r="L13" s="61">
        <f>IFERROR(F13/I13-1,"n/a")</f>
        <v>-0.45454545454545459</v>
      </c>
      <c r="M13" s="69">
        <v>53</v>
      </c>
      <c r="N13" s="69">
        <v>0</v>
      </c>
      <c r="O13" s="69">
        <v>43</v>
      </c>
      <c r="P13" s="69">
        <v>89</v>
      </c>
      <c r="Q13" s="65" t="str">
        <f>IFERROR(M13/N13-1,"n/a")</f>
        <v>n/a</v>
      </c>
      <c r="R13" s="65">
        <f>IFERROR(M13/O13-1,"n/a")</f>
        <v>0.23255813953488369</v>
      </c>
      <c r="S13" s="61">
        <f>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IFERROR(F14/H14-1,"n/a")</f>
        <v>0.14224636411424574</v>
      </c>
      <c r="L14" s="61">
        <f>IFERROR(F14/I14-1,"n/a")</f>
        <v>-0.7230144296955997</v>
      </c>
      <c r="M14" s="69">
        <v>68454</v>
      </c>
      <c r="N14" s="69">
        <v>0</v>
      </c>
      <c r="O14" s="69">
        <v>146557</v>
      </c>
      <c r="P14" s="69">
        <v>251900</v>
      </c>
      <c r="Q14" s="65" t="str">
        <f>IFERROR(M14/N14-1,"n/a")</f>
        <v>n/a</v>
      </c>
      <c r="R14" s="65">
        <f>IFERROR(M14/O14-1,"n/a")</f>
        <v>-0.53291893256548639</v>
      </c>
      <c r="S14" s="61">
        <f>IFERROR(M14/P14-1,"n/a")</f>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IFERROR(F16/H16-1,"n/a")</f>
        <v>1.5</v>
      </c>
      <c r="L16" s="61">
        <f>IFERROR(F16/I16-1,"n/a")</f>
        <v>0</v>
      </c>
      <c r="M16" s="69">
        <v>10</v>
      </c>
      <c r="N16" s="69">
        <v>0</v>
      </c>
      <c r="O16" s="69">
        <v>3</v>
      </c>
      <c r="P16" s="69">
        <v>6</v>
      </c>
      <c r="Q16" s="65" t="str">
        <f>IFERROR(M16/N16-1,"n/a")</f>
        <v>n/a</v>
      </c>
      <c r="R16" s="65">
        <f>IFERROR(M16/O16-1,"n/a")</f>
        <v>2.3333333333333335</v>
      </c>
      <c r="S16" s="61">
        <f>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IFERROR(F17/H17-1,"n/a")</f>
        <v>-0.55555555555555558</v>
      </c>
      <c r="L17" s="61">
        <f t="shared" ref="L17:L28" si="1">IFERROR(F17/I17-1,"n/a")</f>
        <v>-0.92008781558726671</v>
      </c>
      <c r="M17" s="69">
        <v>1472</v>
      </c>
      <c r="N17" s="69">
        <v>0</v>
      </c>
      <c r="O17" s="69">
        <v>1642</v>
      </c>
      <c r="P17" s="69">
        <v>5138</v>
      </c>
      <c r="Q17" s="65" t="str">
        <f>IFERROR(M17/N17-1,"n/a")</f>
        <v>n/a</v>
      </c>
      <c r="R17" s="65">
        <f>IFERROR(M17/O17-1,"n/a")</f>
        <v>-0.10353227771010964</v>
      </c>
      <c r="S17" s="61">
        <f>IFERROR(M17/P17-1,"n/a")</f>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IFERROR(F19/H19-1,"n/a")</f>
        <v>0.10169491525423724</v>
      </c>
      <c r="L19" s="61">
        <f t="shared" si="1"/>
        <v>0.20370370370370372</v>
      </c>
      <c r="M19" s="69">
        <v>333</v>
      </c>
      <c r="N19" s="69">
        <v>0</v>
      </c>
      <c r="O19" s="69">
        <v>364</v>
      </c>
      <c r="P19" s="69">
        <v>316</v>
      </c>
      <c r="Q19" s="65" t="str">
        <f>IFERROR(M19/N19-1,"n/a")</f>
        <v>n/a</v>
      </c>
      <c r="R19" s="65">
        <f>IFERROR(M19/O19-1,"n/a")</f>
        <v>-8.5164835164835195E-2</v>
      </c>
      <c r="S19" s="61">
        <f>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IFERROR(F20/H20-1,"n/a")</f>
        <v>0.92114993904916709</v>
      </c>
      <c r="L20" s="61">
        <f t="shared" si="1"/>
        <v>-0.27587236758136569</v>
      </c>
      <c r="M20" s="69">
        <v>603330</v>
      </c>
      <c r="N20" s="69">
        <v>0</v>
      </c>
      <c r="O20" s="69">
        <v>833999</v>
      </c>
      <c r="P20" s="69">
        <v>1065724</v>
      </c>
      <c r="Q20" s="65" t="str">
        <f>IFERROR(M20/N20-1,"n/a")</f>
        <v>n/a</v>
      </c>
      <c r="R20" s="65">
        <f>IFERROR(M20/O20-1,"n/a")</f>
        <v>-0.27658186640511562</v>
      </c>
      <c r="S20" s="61">
        <f>IFERROR(M20/P20-1,"n/a")</f>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IFERROR(F22/H22-1,"n/a")</f>
        <v>13</v>
      </c>
      <c r="L22" s="61">
        <f t="shared" si="1"/>
        <v>0.55555555555555558</v>
      </c>
      <c r="M22" s="69">
        <v>23</v>
      </c>
      <c r="N22" s="69">
        <v>9</v>
      </c>
      <c r="O22" s="69">
        <v>9</v>
      </c>
      <c r="P22" s="69">
        <v>20</v>
      </c>
      <c r="Q22" s="65">
        <f>IFERROR(M22/N22-1,"n/a")</f>
        <v>1.5555555555555554</v>
      </c>
      <c r="R22" s="65">
        <f>IFERROR(M22/O22-1,"n/a")</f>
        <v>1.5555555555555554</v>
      </c>
      <c r="S22" s="61">
        <f>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IFERROR(F23/H23-1,"n/a")</f>
        <v>32.906194690265487</v>
      </c>
      <c r="L23" s="61">
        <f t="shared" si="1"/>
        <v>-0.39510577833912219</v>
      </c>
      <c r="M23" s="69">
        <v>26521</v>
      </c>
      <c r="N23" s="69">
        <v>7964</v>
      </c>
      <c r="O23" s="69">
        <v>40221</v>
      </c>
      <c r="P23" s="69">
        <v>76275</v>
      </c>
      <c r="Q23" s="65">
        <f>IFERROR(M23/N23-1,"n/a")</f>
        <v>2.3301104972375692</v>
      </c>
      <c r="R23" s="65">
        <f>IFERROR(M23/O23-1,"n/a")</f>
        <v>-0.34061808507993341</v>
      </c>
      <c r="S23" s="61">
        <f>IFERROR(M23/P23-1,"n/a")</f>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IFERROR(F25/H25-1,"n/a")</f>
        <v>n/a</v>
      </c>
      <c r="L25" s="61">
        <f t="shared" si="1"/>
        <v>13</v>
      </c>
      <c r="M25" s="69">
        <v>16</v>
      </c>
      <c r="N25" s="69">
        <v>3</v>
      </c>
      <c r="O25" s="69">
        <v>1</v>
      </c>
      <c r="P25" s="69">
        <v>4</v>
      </c>
      <c r="Q25" s="65">
        <f>IFERROR(M25/N25-1,"n/a")</f>
        <v>4.333333333333333</v>
      </c>
      <c r="R25" s="65">
        <f>IFERROR(M25/O25-1,"n/a")</f>
        <v>15</v>
      </c>
      <c r="S25" s="61">
        <f>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IFERROR(F26/H26-1,"n/a")</f>
        <v>n/a</v>
      </c>
      <c r="L26" s="61">
        <f t="shared" si="1"/>
        <v>5.1219008264462813</v>
      </c>
      <c r="M26" s="69">
        <v>10872</v>
      </c>
      <c r="N26" s="69">
        <v>2139</v>
      </c>
      <c r="O26" s="69">
        <v>892</v>
      </c>
      <c r="P26" s="69">
        <v>6109</v>
      </c>
      <c r="Q26" s="65">
        <f>IFERROR(M26/N26-1,"n/a")</f>
        <v>4.0827489481065919</v>
      </c>
      <c r="R26" s="65">
        <f>IFERROR(M26/O26-1,"n/a")</f>
        <v>11.188340807174887</v>
      </c>
      <c r="S26" s="61">
        <f>IFERROR(M26/P26-1,"n/a")</f>
        <v>0.7796693403175643</v>
      </c>
      <c r="T26" s="69">
        <v>165083</v>
      </c>
      <c r="U26" s="71">
        <f>20768+8294</f>
        <v>29062</v>
      </c>
      <c r="V26" s="71">
        <f>659951+168729+38484</f>
        <v>867164</v>
      </c>
    </row>
    <row r="27" spans="1:38" ht="15.75" thickBot="1">
      <c r="A27" s="10"/>
      <c r="B27" s="13"/>
      <c r="C27" s="36" t="s">
        <v>16</v>
      </c>
      <c r="D27" s="37"/>
      <c r="E27" s="38"/>
      <c r="F27" s="47">
        <f t="shared" ref="F27:I28" si="2">F10+F13+F16+F19+F22+F25</f>
        <v>261</v>
      </c>
      <c r="G27" s="47">
        <f t="shared" si="2"/>
        <v>5</v>
      </c>
      <c r="H27" s="47">
        <f t="shared" si="2"/>
        <v>160</v>
      </c>
      <c r="I27" s="47">
        <f t="shared" si="2"/>
        <v>229</v>
      </c>
      <c r="J27" s="67">
        <f t="shared" si="0"/>
        <v>51.2</v>
      </c>
      <c r="K27" s="67">
        <f>IFERROR(F27/H27-1,"n/a")</f>
        <v>0.63125000000000009</v>
      </c>
      <c r="L27" s="63">
        <f t="shared" si="1"/>
        <v>0.13973799126637565</v>
      </c>
      <c r="M27" s="47">
        <f t="shared" ref="M27:P28" si="3">M10+M13+M16+M19+M22+M25</f>
        <v>632</v>
      </c>
      <c r="N27" s="47">
        <f t="shared" si="3"/>
        <v>12</v>
      </c>
      <c r="O27" s="47">
        <f t="shared" si="3"/>
        <v>565</v>
      </c>
      <c r="P27" s="47">
        <f t="shared" si="3"/>
        <v>635</v>
      </c>
      <c r="Q27" s="67">
        <f>IFERROR(M27/N27-1,"n/a")</f>
        <v>51.666666666666664</v>
      </c>
      <c r="R27" s="67">
        <f>IFERROR(M27/O27-1,"n/a")</f>
        <v>0.11858407079646027</v>
      </c>
      <c r="S27" s="63">
        <f>IFERROR(M27/P27-1,"n/a")</f>
        <v>-4.7244094488189115E-3</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405505</v>
      </c>
      <c r="G28" s="48">
        <f t="shared" si="2"/>
        <v>4146</v>
      </c>
      <c r="H28" s="48">
        <f t="shared" si="2"/>
        <v>226205</v>
      </c>
      <c r="I28" s="48">
        <f t="shared" si="2"/>
        <v>655947</v>
      </c>
      <c r="J28" s="68">
        <f t="shared" si="0"/>
        <v>96.806319343945972</v>
      </c>
      <c r="K28" s="68">
        <f>IFERROR(F28/H28-1,"n/a")</f>
        <v>0.79264384076390892</v>
      </c>
      <c r="L28" s="64">
        <f t="shared" si="1"/>
        <v>-0.38180218828655366</v>
      </c>
      <c r="M28" s="48">
        <f t="shared" si="3"/>
        <v>866977</v>
      </c>
      <c r="N28" s="48">
        <f t="shared" si="3"/>
        <v>10103</v>
      </c>
      <c r="O28" s="48">
        <f t="shared" si="3"/>
        <v>1282196</v>
      </c>
      <c r="P28" s="48">
        <f t="shared" si="3"/>
        <v>1790526</v>
      </c>
      <c r="Q28" s="68">
        <f>IFERROR(M28/N28-1,"n/a")</f>
        <v>84.813817677917456</v>
      </c>
      <c r="R28" s="68">
        <f>IFERROR(M28/O28-1,"n/a")</f>
        <v>-0.32383426558810047</v>
      </c>
      <c r="S28" s="64">
        <f>IFERROR(M28/P28-1,"n/a")</f>
        <v>-0.51579759243931678</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IFERROR(F11/H11-1,"n/a")</f>
        <v>-0.55934675694588176</v>
      </c>
      <c r="L11" s="61">
        <f>IFERROR(F11/I11-1,"n/a")</f>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IFERROR(F13/H13-1,"n/a")</f>
        <v>-7.1428571428571397E-2</v>
      </c>
      <c r="L13" s="61">
        <f>IFERROR(F13/I13-1,"n/a")</f>
        <v>-0.38095238095238093</v>
      </c>
      <c r="M13" s="69">
        <v>29</v>
      </c>
      <c r="N13" s="69">
        <v>0</v>
      </c>
      <c r="O13" s="69">
        <v>33</v>
      </c>
      <c r="P13" s="69">
        <v>45</v>
      </c>
      <c r="Q13" s="65" t="str">
        <f>IFERROR(M13/N13-1,"n/a")</f>
        <v>n/a</v>
      </c>
      <c r="R13" s="65">
        <f>IFERROR(M13/O13-1,"n/a")</f>
        <v>-0.12121212121212122</v>
      </c>
      <c r="S13" s="61">
        <f>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IFERROR(F14/H14-1,"n/a")</f>
        <v>-0.70159283754758306</v>
      </c>
      <c r="L14" s="61">
        <f>IFERROR(F14/I14-1,"n/a")</f>
        <v>-0.76496993450915363</v>
      </c>
      <c r="M14" s="69">
        <v>35860</v>
      </c>
      <c r="N14" s="69">
        <v>0</v>
      </c>
      <c r="O14" s="69">
        <v>118022</v>
      </c>
      <c r="P14" s="69">
        <v>134226</v>
      </c>
      <c r="Q14" s="65" t="str">
        <f>IFERROR(M14/N14-1,"n/a")</f>
        <v>n/a</v>
      </c>
      <c r="R14" s="65">
        <f>IFERROR(M14/O14-1,"n/a")</f>
        <v>-0.69615834335971261</v>
      </c>
      <c r="S14" s="61">
        <f>IFERROR(M14/P14-1,"n/a")</f>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IFERROR(F16/H16-1,"n/a")</f>
        <v>n/a</v>
      </c>
      <c r="L16" s="61">
        <f>IFERROR(F16/I16-1,"n/a")</f>
        <v>1</v>
      </c>
      <c r="M16" s="69">
        <v>5</v>
      </c>
      <c r="N16" s="69">
        <v>0</v>
      </c>
      <c r="O16" s="69">
        <v>1</v>
      </c>
      <c r="P16" s="69">
        <v>1</v>
      </c>
      <c r="Q16" s="65" t="str">
        <f>IFERROR(M16/N16-1,"n/a")</f>
        <v>n/a</v>
      </c>
      <c r="R16" s="65">
        <f>IFERROR(M16/O16-1,"n/a")</f>
        <v>4</v>
      </c>
      <c r="S16" s="61">
        <f>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IFERROR(F17/H17-1,"n/a")</f>
        <v>n/a</v>
      </c>
      <c r="L17" s="61">
        <f t="shared" ref="L17:L28" si="1">IFERROR(F17/I17-1,"n/a")</f>
        <v>-0.49571183533447682</v>
      </c>
      <c r="M17" s="69">
        <v>1108</v>
      </c>
      <c r="N17" s="69">
        <v>0</v>
      </c>
      <c r="O17" s="69">
        <v>823</v>
      </c>
      <c r="P17" s="69">
        <v>583</v>
      </c>
      <c r="Q17" s="65" t="str">
        <f>IFERROR(M17/N17-1,"n/a")</f>
        <v>n/a</v>
      </c>
      <c r="R17" s="65">
        <f>IFERROR(M17/O17-1,"n/a")</f>
        <v>0.34629404617253945</v>
      </c>
      <c r="S17" s="61">
        <f>IFERROR(M17/P17-1,"n/a")</f>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IFERROR(F19/H19-1,"n/a")</f>
        <v>-0.14166666666666672</v>
      </c>
      <c r="L19" s="61">
        <f t="shared" si="1"/>
        <v>8.4210526315789513E-2</v>
      </c>
      <c r="M19" s="69">
        <v>203</v>
      </c>
      <c r="N19" s="69">
        <v>0</v>
      </c>
      <c r="O19" s="69">
        <v>246</v>
      </c>
      <c r="P19" s="69">
        <v>208</v>
      </c>
      <c r="Q19" s="65" t="str">
        <f>IFERROR(M19/N19-1,"n/a")</f>
        <v>n/a</v>
      </c>
      <c r="R19" s="65">
        <f>IFERROR(M19/O19-1,"n/a")</f>
        <v>-0.17479674796747968</v>
      </c>
      <c r="S19" s="61">
        <f>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IFERROR(F20/H20-1,"n/a")</f>
        <v>-0.46867544939295858</v>
      </c>
      <c r="L20" s="61">
        <f t="shared" si="1"/>
        <v>-0.42785475394171046</v>
      </c>
      <c r="M20" s="69">
        <v>319653</v>
      </c>
      <c r="N20" s="69">
        <v>0</v>
      </c>
      <c r="O20" s="69">
        <v>686339</v>
      </c>
      <c r="P20" s="69">
        <v>673974</v>
      </c>
      <c r="Q20" s="65" t="str">
        <f>IFERROR(M20/N20-1,"n/a")</f>
        <v>n/a</v>
      </c>
      <c r="R20" s="65">
        <f>IFERROR(M20/O20-1,"n/a")</f>
        <v>-0.53426368019302417</v>
      </c>
      <c r="S20" s="61">
        <f>IFERROR(M20/P20-1,"n/a")</f>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IFERROR(F22/H22-1,"n/a")</f>
        <v>1</v>
      </c>
      <c r="L22" s="61">
        <f t="shared" si="1"/>
        <v>-0.1428571428571429</v>
      </c>
      <c r="M22" s="69">
        <v>9</v>
      </c>
      <c r="N22" s="69">
        <v>5</v>
      </c>
      <c r="O22" s="69">
        <v>8</v>
      </c>
      <c r="P22" s="69">
        <v>11</v>
      </c>
      <c r="Q22" s="65">
        <f>IFERROR(M22/N22-1,"n/a")</f>
        <v>0.8</v>
      </c>
      <c r="R22" s="65">
        <f>IFERROR(M22/O22-1,"n/a")</f>
        <v>0.125</v>
      </c>
      <c r="S22" s="61">
        <f>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IFERROR(F23/H23-1,"n/a")</f>
        <v>-0.657160157432637</v>
      </c>
      <c r="L23" s="61">
        <f t="shared" si="1"/>
        <v>-0.77251908396946567</v>
      </c>
      <c r="M23" s="69">
        <v>7364</v>
      </c>
      <c r="N23" s="69">
        <v>4674</v>
      </c>
      <c r="O23" s="69">
        <v>39656</v>
      </c>
      <c r="P23" s="69">
        <v>44605</v>
      </c>
      <c r="Q23" s="65">
        <f>IFERROR(M23/N23-1,"n/a")</f>
        <v>0.57552417629439456</v>
      </c>
      <c r="R23" s="65">
        <f>IFERROR(M23/O23-1,"n/a")</f>
        <v>-0.81430300585031268</v>
      </c>
      <c r="S23" s="61">
        <f>IFERROR(M23/P23-1,"n/a")</f>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IFERROR(F25/H25-1,"n/a")</f>
        <v>0</v>
      </c>
      <c r="L25" s="61">
        <f t="shared" si="1"/>
        <v>-0.5</v>
      </c>
      <c r="M25" s="69">
        <v>2</v>
      </c>
      <c r="N25" s="69">
        <v>2</v>
      </c>
      <c r="O25" s="69">
        <v>1</v>
      </c>
      <c r="P25" s="69">
        <v>3</v>
      </c>
      <c r="Q25" s="65">
        <f>IFERROR(M25/N25-1,"n/a")</f>
        <v>0</v>
      </c>
      <c r="R25" s="65">
        <f>IFERROR(M25/O25-1,"n/a")</f>
        <v>1</v>
      </c>
      <c r="S25" s="61">
        <f>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IFERROR(F26/H26-1,"n/a")</f>
        <v>1.2230941704035874</v>
      </c>
      <c r="L26" s="61">
        <f t="shared" si="1"/>
        <v>-0.4</v>
      </c>
      <c r="M26" s="69">
        <v>1983</v>
      </c>
      <c r="N26" s="69">
        <v>1283</v>
      </c>
      <c r="O26" s="69">
        <v>892</v>
      </c>
      <c r="P26" s="69">
        <v>4657</v>
      </c>
      <c r="Q26" s="65">
        <f>IFERROR(M26/N26-1,"n/a")</f>
        <v>0.54559625876851126</v>
      </c>
      <c r="R26" s="65">
        <f>IFERROR(M26/O26-1,"n/a")</f>
        <v>1.2230941704035874</v>
      </c>
      <c r="S26" s="61">
        <f>IFERROR(M26/P26-1,"n/a")</f>
        <v>-0.57418939231264765</v>
      </c>
      <c r="T26" s="69">
        <v>165083</v>
      </c>
      <c r="U26" s="71">
        <f>20768+8294</f>
        <v>29062</v>
      </c>
      <c r="V26" s="71">
        <f>659951+168729+38484</f>
        <v>867164</v>
      </c>
    </row>
    <row r="27" spans="1:38" ht="15.75" thickBot="1">
      <c r="A27" s="10"/>
      <c r="B27" s="13"/>
      <c r="C27" s="36" t="s">
        <v>16</v>
      </c>
      <c r="D27" s="37"/>
      <c r="E27" s="38"/>
      <c r="F27" s="47">
        <f t="shared" ref="F27:I28" si="2">F10+F13+F16+F19+F22+F25</f>
        <v>184</v>
      </c>
      <c r="G27" s="47">
        <f t="shared" si="2"/>
        <v>5</v>
      </c>
      <c r="H27" s="47">
        <f t="shared" si="2"/>
        <v>193</v>
      </c>
      <c r="I27" s="47">
        <f t="shared" si="2"/>
        <v>188</v>
      </c>
      <c r="J27" s="67">
        <f t="shared" si="0"/>
        <v>35.799999999999997</v>
      </c>
      <c r="K27" s="67">
        <f>IFERROR(F27/H27-1,"n/a")</f>
        <v>-4.6632124352331661E-2</v>
      </c>
      <c r="L27" s="63">
        <f t="shared" si="1"/>
        <v>-2.1276595744680882E-2</v>
      </c>
      <c r="M27" s="47">
        <f t="shared" ref="M27:P28" si="3">M10+M13+M16+M19+M22+M25</f>
        <v>371</v>
      </c>
      <c r="N27" s="47">
        <f t="shared" si="3"/>
        <v>7</v>
      </c>
      <c r="O27" s="47">
        <f t="shared" si="3"/>
        <v>405</v>
      </c>
      <c r="P27" s="47">
        <f t="shared" si="3"/>
        <v>406</v>
      </c>
      <c r="Q27" s="67">
        <f>IFERROR(M27/N27-1,"n/a")</f>
        <v>52</v>
      </c>
      <c r="R27" s="67">
        <f>IFERROR(M27/O27-1,"n/a")</f>
        <v>-8.395061728395059E-2</v>
      </c>
      <c r="S27" s="63">
        <f>IFERROR(M27/P27-1,"n/a")</f>
        <v>-8.6206896551724088E-2</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241516</v>
      </c>
      <c r="G28" s="48">
        <f t="shared" si="2"/>
        <v>4669</v>
      </c>
      <c r="H28" s="48">
        <f t="shared" si="2"/>
        <v>494948</v>
      </c>
      <c r="I28" s="48">
        <f t="shared" si="2"/>
        <v>513727</v>
      </c>
      <c r="J28" s="68">
        <f t="shared" si="0"/>
        <v>50.727564789034055</v>
      </c>
      <c r="K28" s="68">
        <f>IFERROR(F28/H28-1,"n/a")</f>
        <v>-0.5120376281952852</v>
      </c>
      <c r="L28" s="64">
        <f t="shared" si="1"/>
        <v>-0.52987481678011861</v>
      </c>
      <c r="M28" s="48">
        <f t="shared" si="3"/>
        <v>461472</v>
      </c>
      <c r="N28" s="48">
        <f t="shared" si="3"/>
        <v>5957</v>
      </c>
      <c r="O28" s="48">
        <f t="shared" si="3"/>
        <v>1055991</v>
      </c>
      <c r="P28" s="48">
        <f t="shared" si="3"/>
        <v>1134579</v>
      </c>
      <c r="Q28" s="68">
        <f>IFERROR(M28/N28-1,"n/a")</f>
        <v>76.467181467181462</v>
      </c>
      <c r="R28" s="68">
        <f>IFERROR(M28/O28-1,"n/a")</f>
        <v>-0.56299627553643927</v>
      </c>
      <c r="S28" s="64">
        <f>IFERROR(M28/P28-1,"n/a")</f>
        <v>-0.59326587218695215</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IFERROR(F11/H11-1,"n/a")</f>
        <v>-0.53312621787565717</v>
      </c>
      <c r="L11" s="61">
        <f>IFERROR(F11/I11-1,"n/a")</f>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IFERROR(F13/H13-1,"n/a")</f>
        <v>-0.15789473684210531</v>
      </c>
      <c r="L13" s="61">
        <f>IFERROR(F13/I13-1,"n/a")</f>
        <v>-0.33333333333333337</v>
      </c>
      <c r="M13" s="69">
        <v>16</v>
      </c>
      <c r="N13" s="69">
        <v>0</v>
      </c>
      <c r="O13" s="69">
        <v>19</v>
      </c>
      <c r="P13" s="69">
        <v>24</v>
      </c>
      <c r="Q13" s="65" t="str">
        <f>IFERROR(M13/N13-1,"n/a")</f>
        <v>n/a</v>
      </c>
      <c r="R13" s="65">
        <f>IFERROR(M13/O13-1,"n/a")</f>
        <v>-0.15789473684210531</v>
      </c>
      <c r="S13" s="61">
        <f>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IFERROR(F14/H14-1,"n/a")</f>
        <v>-0.69255905012746655</v>
      </c>
      <c r="L14" s="61">
        <f>IFERROR(F14/I14-1,"n/a")</f>
        <v>-0.70709713779638506</v>
      </c>
      <c r="M14" s="69">
        <v>21828</v>
      </c>
      <c r="N14" s="69">
        <v>0</v>
      </c>
      <c r="O14" s="69">
        <v>70999</v>
      </c>
      <c r="P14" s="69">
        <v>74523</v>
      </c>
      <c r="Q14" s="65" t="str">
        <f>IFERROR(M14/N14-1,"n/a")</f>
        <v>n/a</v>
      </c>
      <c r="R14" s="65">
        <f>IFERROR(M14/O14-1,"n/a")</f>
        <v>-0.69255905012746655</v>
      </c>
      <c r="S14" s="61">
        <f>IFERROR(M14/P14-1,"n/a")</f>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IFERROR(F16/H16-1,"n/a")</f>
        <v>2</v>
      </c>
      <c r="L16" s="61" t="str">
        <f>IFERROR(F16/I16-1,"n/a")</f>
        <v>n/a</v>
      </c>
      <c r="M16" s="69">
        <v>3</v>
      </c>
      <c r="N16" s="69">
        <v>0</v>
      </c>
      <c r="O16" s="69">
        <v>1</v>
      </c>
      <c r="P16" s="69">
        <v>0</v>
      </c>
      <c r="Q16" s="65" t="str">
        <f>IFERROR(M16/N16-1,"n/a")</f>
        <v>n/a</v>
      </c>
      <c r="R16" s="65">
        <f>IFERROR(M16/O16-1,"n/a")</f>
        <v>2</v>
      </c>
      <c r="S16" s="61" t="str">
        <f>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IFERROR(F17/H17-1,"n/a")</f>
        <v>-1.0935601458080146E-2</v>
      </c>
      <c r="L17" s="61" t="str">
        <f t="shared" ref="L17:L28" si="1">IFERROR(F17/I17-1,"n/a")</f>
        <v>n/a</v>
      </c>
      <c r="M17" s="69">
        <v>814</v>
      </c>
      <c r="N17" s="69">
        <v>0</v>
      </c>
      <c r="O17" s="69">
        <v>823</v>
      </c>
      <c r="P17" s="69">
        <v>0</v>
      </c>
      <c r="Q17" s="65" t="str">
        <f>IFERROR(M17/N17-1,"n/a")</f>
        <v>n/a</v>
      </c>
      <c r="R17" s="65">
        <f>IFERROR(M17/O17-1,"n/a")</f>
        <v>-1.0935601458080146E-2</v>
      </c>
      <c r="S17" s="61" t="str">
        <f>IFERROR(M17/P17-1,"n/a")</f>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IFERROR(F19/H19-1,"n/a")</f>
        <v>-0.20634920634920639</v>
      </c>
      <c r="L19" s="61">
        <f t="shared" si="1"/>
        <v>-0.11504424778761058</v>
      </c>
      <c r="M19" s="69">
        <v>100</v>
      </c>
      <c r="N19" s="69">
        <v>0</v>
      </c>
      <c r="O19" s="69">
        <v>126</v>
      </c>
      <c r="P19" s="69">
        <v>113</v>
      </c>
      <c r="Q19" s="65" t="str">
        <f>IFERROR(M19/N19-1,"n/a")</f>
        <v>n/a</v>
      </c>
      <c r="R19" s="65">
        <f>IFERROR(M19/O19-1,"n/a")</f>
        <v>-0.20634920634920639</v>
      </c>
      <c r="S19" s="61">
        <f>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IFERROR(F20/H20-1,"n/a")</f>
        <v>-0.59466978650037505</v>
      </c>
      <c r="L20" s="61">
        <f t="shared" si="1"/>
        <v>-0.60689584034571498</v>
      </c>
      <c r="M20" s="69">
        <v>144818</v>
      </c>
      <c r="N20" s="69">
        <v>0</v>
      </c>
      <c r="O20" s="69">
        <v>357284</v>
      </c>
      <c r="P20" s="69">
        <v>368396</v>
      </c>
      <c r="Q20" s="65" t="str">
        <f>IFERROR(M20/N20-1,"n/a")</f>
        <v>n/a</v>
      </c>
      <c r="R20" s="65">
        <f>IFERROR(M20/O20-1,"n/a")</f>
        <v>-0.59466978650037505</v>
      </c>
      <c r="S20" s="61">
        <f>IFERROR(M20/P20-1,"n/a")</f>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IFERROR(F22/H22-1,"n/a")</f>
        <v>-0.4</v>
      </c>
      <c r="L22" s="61">
        <f t="shared" si="1"/>
        <v>-0.25</v>
      </c>
      <c r="M22" s="69">
        <v>3</v>
      </c>
      <c r="N22" s="69">
        <v>1</v>
      </c>
      <c r="O22" s="69">
        <v>5</v>
      </c>
      <c r="P22" s="69">
        <v>4</v>
      </c>
      <c r="Q22" s="65">
        <f>IFERROR(M22/N22-1,"n/a")</f>
        <v>2</v>
      </c>
      <c r="R22" s="65">
        <f>IFERROR(M22/O22-1,"n/a")</f>
        <v>-0.4</v>
      </c>
      <c r="S22" s="61">
        <f>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IFERROR(F23/H23-1,"n/a")</f>
        <v>-0.92645088803422493</v>
      </c>
      <c r="L23" s="61">
        <f t="shared" si="1"/>
        <v>-0.9136697945726604</v>
      </c>
      <c r="M23" s="69">
        <v>1702</v>
      </c>
      <c r="N23" s="69">
        <v>644</v>
      </c>
      <c r="O23" s="69">
        <v>23141</v>
      </c>
      <c r="P23" s="69">
        <v>19715</v>
      </c>
      <c r="Q23" s="65">
        <f>IFERROR(M23/N23-1,"n/a")</f>
        <v>1.6428571428571428</v>
      </c>
      <c r="R23" s="65">
        <f>IFERROR(M23/O23-1,"n/a")</f>
        <v>-0.92645088803422493</v>
      </c>
      <c r="S23" s="61">
        <f>IFERROR(M23/P23-1,"n/a")</f>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IFERROR(F25/H25-1,"n/a")</f>
        <v>n/a</v>
      </c>
      <c r="L25" s="61">
        <f t="shared" si="1"/>
        <v>-1</v>
      </c>
      <c r="M25" s="69">
        <v>0</v>
      </c>
      <c r="N25" s="69">
        <v>1</v>
      </c>
      <c r="O25" s="69">
        <v>0</v>
      </c>
      <c r="P25" s="69">
        <v>1</v>
      </c>
      <c r="Q25" s="65">
        <f>IFERROR(M25/N25-1,"n/a")</f>
        <v>-1</v>
      </c>
      <c r="R25" s="65" t="str">
        <f>IFERROR(M25/O25-1,"n/a")</f>
        <v>n/a</v>
      </c>
      <c r="S25" s="61">
        <f>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IFERROR(F26/H26-1,"n/a")</f>
        <v>n/a</v>
      </c>
      <c r="L26" s="61">
        <f t="shared" si="1"/>
        <v>-1</v>
      </c>
      <c r="M26" s="69">
        <v>0</v>
      </c>
      <c r="N26" s="69">
        <v>644</v>
      </c>
      <c r="O26" s="69">
        <v>0</v>
      </c>
      <c r="P26" s="69">
        <v>1352</v>
      </c>
      <c r="Q26" s="65">
        <f>IFERROR(M26/N26-1,"n/a")</f>
        <v>-1</v>
      </c>
      <c r="R26" s="65" t="str">
        <f>IFERROR(M26/O26-1,"n/a")</f>
        <v>n/a</v>
      </c>
      <c r="S26" s="61">
        <f>IFERROR(M26/P26-1,"n/a")</f>
        <v>-1</v>
      </c>
      <c r="T26" s="69">
        <v>165083</v>
      </c>
      <c r="U26" s="71">
        <f>20768+8294</f>
        <v>29062</v>
      </c>
      <c r="V26" s="71">
        <f>659951+168729+38484</f>
        <v>867164</v>
      </c>
    </row>
    <row r="27" spans="1:38" ht="15.75" thickBot="1">
      <c r="A27" s="10"/>
      <c r="B27" s="13"/>
      <c r="C27" s="36" t="s">
        <v>16</v>
      </c>
      <c r="D27" s="37"/>
      <c r="E27" s="38"/>
      <c r="F27" s="47">
        <f>F10+F13+F16+F19+F22+F25</f>
        <v>186</v>
      </c>
      <c r="G27" s="47">
        <f t="shared" ref="G27:I28" si="2">G10+G13+G16+G19+G22+G25</f>
        <v>2</v>
      </c>
      <c r="H27" s="47">
        <f t="shared" si="2"/>
        <v>212</v>
      </c>
      <c r="I27" s="47">
        <f t="shared" si="2"/>
        <v>218</v>
      </c>
      <c r="J27" s="67">
        <f t="shared" si="0"/>
        <v>92</v>
      </c>
      <c r="K27" s="67">
        <f>IFERROR(F27/H27-1,"n/a")</f>
        <v>-0.12264150943396224</v>
      </c>
      <c r="L27" s="63">
        <f t="shared" si="1"/>
        <v>-0.14678899082568808</v>
      </c>
      <c r="M27" s="47">
        <f t="shared" ref="M27:P28" si="3">M10+M13+M16+M19+M22+M25</f>
        <v>186</v>
      </c>
      <c r="N27" s="47">
        <f t="shared" si="3"/>
        <v>2</v>
      </c>
      <c r="O27" s="47">
        <f t="shared" si="3"/>
        <v>212</v>
      </c>
      <c r="P27" s="47">
        <f t="shared" si="3"/>
        <v>218</v>
      </c>
      <c r="Q27" s="67">
        <f>IFERROR(M27/N27-1,"n/a")</f>
        <v>92</v>
      </c>
      <c r="R27" s="67">
        <f>IFERROR(M27/O27-1,"n/a")</f>
        <v>-0.12264150943396224</v>
      </c>
      <c r="S27" s="63">
        <f>IFERROR(M27/P27-1,"n/a")</f>
        <v>-0.14678899082568808</v>
      </c>
      <c r="T27" s="47">
        <f t="shared" ref="T27:V28" si="4">T10+T13+T16+T19+T22+T25</f>
        <v>1059</v>
      </c>
      <c r="U27" s="47">
        <f t="shared" si="4"/>
        <v>667</v>
      </c>
      <c r="V27" s="47">
        <f t="shared" si="4"/>
        <v>3344</v>
      </c>
    </row>
    <row r="28" spans="1:38" s="23" customFormat="1" ht="16.5" thickTop="1" thickBot="1">
      <c r="A28" s="10"/>
      <c r="B28" s="13"/>
      <c r="C28" s="39" t="s">
        <v>17</v>
      </c>
      <c r="D28" s="40"/>
      <c r="E28" s="41"/>
      <c r="F28" s="48">
        <f>F11+F14+F17+F20+F23+F26</f>
        <v>219956</v>
      </c>
      <c r="G28" s="48">
        <f t="shared" si="2"/>
        <v>1288</v>
      </c>
      <c r="H28" s="48">
        <f t="shared" si="2"/>
        <v>561043</v>
      </c>
      <c r="I28" s="48">
        <f t="shared" si="2"/>
        <v>620852</v>
      </c>
      <c r="J28" s="68">
        <f t="shared" si="0"/>
        <v>169.77329192546583</v>
      </c>
      <c r="K28" s="68">
        <f>IFERROR(F28/H28-1,"n/a")</f>
        <v>-0.60795161868163405</v>
      </c>
      <c r="L28" s="64">
        <f t="shared" si="1"/>
        <v>-0.64571910857982262</v>
      </c>
      <c r="M28" s="48">
        <f t="shared" si="3"/>
        <v>219956</v>
      </c>
      <c r="N28" s="48">
        <f t="shared" si="3"/>
        <v>1288</v>
      </c>
      <c r="O28" s="48">
        <f t="shared" si="3"/>
        <v>561043</v>
      </c>
      <c r="P28" s="48">
        <f t="shared" si="3"/>
        <v>620852</v>
      </c>
      <c r="Q28" s="68">
        <f>IFERROR(M28/N28-1,"n/a")</f>
        <v>169.77329192546583</v>
      </c>
      <c r="R28" s="68">
        <f>IFERROR(M28/O28-1,"n/a")</f>
        <v>-0.60795161868163405</v>
      </c>
      <c r="S28" s="64">
        <f>IFERROR(M28/P28-1,"n/a")</f>
        <v>-0.64571910857982262</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K11+K14+K17+K20+K23+K26</f>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91E4-71CB-444C-A97B-B8CB80E0C2E9}">
  <dimension ref="A1:AL66"/>
  <sheetViews>
    <sheetView showGridLines="0" tabSelected="1" zoomScale="85" zoomScaleNormal="85" workbookViewId="0">
      <selection activeCell="K41" sqref="K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160</v>
      </c>
      <c r="F13" s="124">
        <v>163</v>
      </c>
      <c r="G13" s="124">
        <v>99</v>
      </c>
      <c r="H13" s="124">
        <v>83</v>
      </c>
      <c r="I13" s="124">
        <v>0</v>
      </c>
      <c r="J13" s="124">
        <v>0</v>
      </c>
      <c r="K13" s="124">
        <v>90</v>
      </c>
      <c r="L13" s="65">
        <v>-1.8404907975460127E-2</v>
      </c>
      <c r="M13" s="65">
        <v>0.61616161616161613</v>
      </c>
      <c r="N13" s="65">
        <v>0.92771084337349397</v>
      </c>
      <c r="O13" s="65" t="s">
        <v>48</v>
      </c>
      <c r="P13" s="65" t="s">
        <v>48</v>
      </c>
      <c r="Q13" s="125">
        <v>0.77777777777777768</v>
      </c>
      <c r="R13" s="69">
        <v>1483</v>
      </c>
      <c r="S13" s="69">
        <v>1052</v>
      </c>
      <c r="T13" s="69">
        <v>758</v>
      </c>
      <c r="U13" s="69">
        <v>749</v>
      </c>
      <c r="V13" s="69">
        <v>0</v>
      </c>
      <c r="W13" s="69">
        <v>551</v>
      </c>
      <c r="X13" s="69">
        <v>735</v>
      </c>
      <c r="Y13" s="65">
        <v>0.40969581749049433</v>
      </c>
      <c r="Z13" s="65">
        <v>0.95646437994722966</v>
      </c>
      <c r="AA13" s="65">
        <v>0.97997329773030706</v>
      </c>
      <c r="AB13" s="65" t="s">
        <v>48</v>
      </c>
      <c r="AC13" s="65">
        <v>1.6914700544464609</v>
      </c>
      <c r="AD13" s="125">
        <v>1.017687074829932</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579486</v>
      </c>
      <c r="F14" s="124">
        <v>584059</v>
      </c>
      <c r="G14" s="124">
        <v>353242</v>
      </c>
      <c r="H14" s="124">
        <v>234968</v>
      </c>
      <c r="I14" s="124">
        <v>0</v>
      </c>
      <c r="J14" s="124">
        <v>0</v>
      </c>
      <c r="K14" s="124">
        <v>303053</v>
      </c>
      <c r="L14" s="65">
        <v>-7.8296884390104404E-3</v>
      </c>
      <c r="M14" s="65">
        <v>0.64047876526573844</v>
      </c>
      <c r="N14" s="65">
        <v>1.4662336999080727</v>
      </c>
      <c r="O14" s="65" t="s">
        <v>48</v>
      </c>
      <c r="P14" s="65" t="s">
        <v>48</v>
      </c>
      <c r="Q14" s="125">
        <v>0.91216057917261995</v>
      </c>
      <c r="R14" s="69">
        <v>4275657</v>
      </c>
      <c r="S14" s="69">
        <v>3397597</v>
      </c>
      <c r="T14" s="69">
        <v>2341177</v>
      </c>
      <c r="U14" s="69">
        <v>1292414</v>
      </c>
      <c r="V14" s="69">
        <v>0</v>
      </c>
      <c r="W14" s="69">
        <v>1092884</v>
      </c>
      <c r="X14" s="69">
        <v>2148202</v>
      </c>
      <c r="Y14" s="65">
        <v>0.258435594333289</v>
      </c>
      <c r="Z14" s="65">
        <v>0.82628524028725714</v>
      </c>
      <c r="AA14" s="65">
        <v>2.3082719623897607</v>
      </c>
      <c r="AB14" s="65" t="s">
        <v>48</v>
      </c>
      <c r="AC14" s="65">
        <v>2.9122697376848778</v>
      </c>
      <c r="AD14" s="125">
        <v>0.99034215590526409</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152</v>
      </c>
      <c r="F16" s="124">
        <v>92</v>
      </c>
      <c r="G16" s="124">
        <v>70</v>
      </c>
      <c r="H16" s="124">
        <v>71</v>
      </c>
      <c r="I16" s="124">
        <v>17</v>
      </c>
      <c r="J16" s="124">
        <v>0</v>
      </c>
      <c r="K16" s="124">
        <v>71</v>
      </c>
      <c r="L16" s="65">
        <v>0.65217391304347827</v>
      </c>
      <c r="M16" s="65">
        <v>1.1714285714285713</v>
      </c>
      <c r="N16" s="65">
        <v>1.140845070422535</v>
      </c>
      <c r="O16" s="65">
        <v>7.9411764705882355</v>
      </c>
      <c r="P16" s="65" t="s">
        <v>48</v>
      </c>
      <c r="Q16" s="125">
        <v>1.140845070422535</v>
      </c>
      <c r="R16" s="69">
        <v>271</v>
      </c>
      <c r="S16" s="69">
        <v>184</v>
      </c>
      <c r="T16" s="69">
        <v>143</v>
      </c>
      <c r="U16" s="69">
        <v>163</v>
      </c>
      <c r="V16" s="69">
        <v>34</v>
      </c>
      <c r="W16" s="69">
        <v>10</v>
      </c>
      <c r="X16" s="69">
        <v>145</v>
      </c>
      <c r="Y16" s="65">
        <v>0.47282608695652173</v>
      </c>
      <c r="Z16" s="65">
        <v>0.89510489510489522</v>
      </c>
      <c r="AA16" s="65">
        <v>0.66257668711656437</v>
      </c>
      <c r="AB16" s="65">
        <v>6.9705882352941178</v>
      </c>
      <c r="AC16" s="65">
        <v>26.1</v>
      </c>
      <c r="AD16" s="125">
        <v>0.86896551724137927</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310711</v>
      </c>
      <c r="F17" s="124">
        <v>200577</v>
      </c>
      <c r="G17" s="124">
        <v>161083</v>
      </c>
      <c r="H17" s="124">
        <v>82038</v>
      </c>
      <c r="I17" s="124">
        <v>24481</v>
      </c>
      <c r="J17" s="124">
        <v>0</v>
      </c>
      <c r="K17" s="124">
        <v>165399</v>
      </c>
      <c r="L17" s="65">
        <v>0.54908588721538365</v>
      </c>
      <c r="M17" s="65">
        <v>0.92888759211089944</v>
      </c>
      <c r="N17" s="65">
        <v>2.7874033984251199</v>
      </c>
      <c r="O17" s="65">
        <v>11.691924349495528</v>
      </c>
      <c r="P17" s="65" t="s">
        <v>48</v>
      </c>
      <c r="Q17" s="125">
        <v>0.87855428388321566</v>
      </c>
      <c r="R17" s="69">
        <v>602665</v>
      </c>
      <c r="S17" s="69">
        <v>460748</v>
      </c>
      <c r="T17" s="69">
        <v>351486</v>
      </c>
      <c r="U17" s="69">
        <v>178913</v>
      </c>
      <c r="V17" s="69">
        <v>40586</v>
      </c>
      <c r="W17" s="69">
        <v>41113</v>
      </c>
      <c r="X17" s="69">
        <v>393104</v>
      </c>
      <c r="Y17" s="65">
        <v>0.30801435925929144</v>
      </c>
      <c r="Z17" s="65">
        <v>0.71462021246934437</v>
      </c>
      <c r="AA17" s="65">
        <v>2.3684807699831762</v>
      </c>
      <c r="AB17" s="65">
        <v>13.849085891686789</v>
      </c>
      <c r="AC17" s="65">
        <v>13.658745408994722</v>
      </c>
      <c r="AD17" s="125">
        <v>0.5330930237290894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95</v>
      </c>
      <c r="F19" s="124">
        <v>91</v>
      </c>
      <c r="G19" s="124">
        <v>99</v>
      </c>
      <c r="H19" s="124">
        <v>91</v>
      </c>
      <c r="I19" s="124">
        <v>1</v>
      </c>
      <c r="J19" s="124">
        <v>0</v>
      </c>
      <c r="K19" s="124">
        <v>37</v>
      </c>
      <c r="L19" s="65">
        <v>4.3956043956044022E-2</v>
      </c>
      <c r="M19" s="65">
        <v>-4.0404040404040442E-2</v>
      </c>
      <c r="N19" s="65">
        <v>4.3956043956044022E-2</v>
      </c>
      <c r="O19" s="65">
        <v>94</v>
      </c>
      <c r="P19" s="65" t="s">
        <v>48</v>
      </c>
      <c r="Q19" s="125">
        <v>1.5675675675675675</v>
      </c>
      <c r="R19" s="69">
        <v>178</v>
      </c>
      <c r="S19" s="69">
        <v>170</v>
      </c>
      <c r="T19" s="69">
        <v>169</v>
      </c>
      <c r="U19" s="69">
        <v>138</v>
      </c>
      <c r="V19" s="69">
        <v>3</v>
      </c>
      <c r="W19" s="69">
        <v>3</v>
      </c>
      <c r="X19" s="69">
        <v>64</v>
      </c>
      <c r="Y19" s="65">
        <v>4.705882352941182E-2</v>
      </c>
      <c r="Z19" s="65">
        <v>5.3254437869822535E-2</v>
      </c>
      <c r="AA19" s="65">
        <v>0.28985507246376807</v>
      </c>
      <c r="AB19" s="65">
        <v>58.333333333333336</v>
      </c>
      <c r="AC19" s="65">
        <v>58.333333333333336</v>
      </c>
      <c r="AD19" s="125">
        <v>1.78125</v>
      </c>
      <c r="AE19" s="69">
        <v>733</v>
      </c>
      <c r="AF19" s="69">
        <v>708</v>
      </c>
      <c r="AG19" s="69">
        <v>658</v>
      </c>
      <c r="AH19" s="69">
        <v>47</v>
      </c>
      <c r="AI19" s="69">
        <v>9</v>
      </c>
      <c r="AJ19" s="69">
        <v>290</v>
      </c>
      <c r="AK19" s="69">
        <v>9</v>
      </c>
      <c r="AL19" s="184">
        <v>290</v>
      </c>
    </row>
    <row r="20" spans="1:38" s="178" customFormat="1" ht="11.25">
      <c r="A20" s="177"/>
      <c r="B20" s="145"/>
      <c r="C20" s="27" t="s">
        <v>20</v>
      </c>
      <c r="D20" s="123"/>
      <c r="E20" s="124">
        <v>181459</v>
      </c>
      <c r="F20" s="124">
        <v>156985</v>
      </c>
      <c r="G20" s="124">
        <v>137318</v>
      </c>
      <c r="H20" s="124">
        <v>88575</v>
      </c>
      <c r="I20" s="124">
        <v>0</v>
      </c>
      <c r="J20" s="124">
        <v>0</v>
      </c>
      <c r="K20" s="124">
        <v>66376</v>
      </c>
      <c r="L20" s="65">
        <v>0.15590024524636115</v>
      </c>
      <c r="M20" s="65">
        <v>0.321450938697039</v>
      </c>
      <c r="N20" s="65">
        <v>1.048648038385549</v>
      </c>
      <c r="O20" s="65" t="s">
        <v>48</v>
      </c>
      <c r="P20" s="65" t="s">
        <v>48</v>
      </c>
      <c r="Q20" s="125">
        <v>1.7338043871278774</v>
      </c>
      <c r="R20" s="69">
        <v>290232</v>
      </c>
      <c r="S20" s="69">
        <v>272297.40000000002</v>
      </c>
      <c r="T20" s="69">
        <v>224466</v>
      </c>
      <c r="U20" s="69">
        <v>124236</v>
      </c>
      <c r="V20" s="69">
        <v>0</v>
      </c>
      <c r="W20" s="69">
        <v>1753</v>
      </c>
      <c r="X20" s="69">
        <v>108923</v>
      </c>
      <c r="Y20" s="65">
        <v>6.5864014860222531E-2</v>
      </c>
      <c r="Z20" s="65">
        <v>0.29298869316511178</v>
      </c>
      <c r="AA20" s="65">
        <v>1.3361344537815127</v>
      </c>
      <c r="AB20" s="65" t="s">
        <v>48</v>
      </c>
      <c r="AC20" s="65">
        <v>164.56303479749002</v>
      </c>
      <c r="AD20" s="125">
        <v>1.6645612037861608</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141</v>
      </c>
      <c r="F22" s="124">
        <v>147</v>
      </c>
      <c r="G22" s="124">
        <v>159</v>
      </c>
      <c r="H22" s="124">
        <v>107</v>
      </c>
      <c r="I22" s="124">
        <v>0</v>
      </c>
      <c r="J22" s="124">
        <v>0</v>
      </c>
      <c r="K22" s="124">
        <v>113</v>
      </c>
      <c r="L22" s="65">
        <v>-4.081632653061229E-2</v>
      </c>
      <c r="M22" s="65">
        <v>-0.1132075471698113</v>
      </c>
      <c r="N22" s="65">
        <v>0.31775700934579443</v>
      </c>
      <c r="O22" s="65" t="s">
        <v>48</v>
      </c>
      <c r="P22" s="65" t="s">
        <v>48</v>
      </c>
      <c r="Q22" s="125">
        <v>0.24778761061946897</v>
      </c>
      <c r="R22" s="69">
        <v>749</v>
      </c>
      <c r="S22" s="69">
        <v>600</v>
      </c>
      <c r="T22" s="69">
        <v>608</v>
      </c>
      <c r="U22" s="69">
        <v>260</v>
      </c>
      <c r="V22" s="69">
        <v>0</v>
      </c>
      <c r="W22" s="69">
        <v>43</v>
      </c>
      <c r="X22" s="69">
        <v>292</v>
      </c>
      <c r="Y22" s="65">
        <v>0.24833333333333329</v>
      </c>
      <c r="Z22" s="65">
        <v>0.23190789473684204</v>
      </c>
      <c r="AA22" s="65">
        <v>1.8807692307692307</v>
      </c>
      <c r="AB22" s="65" t="s">
        <v>48</v>
      </c>
      <c r="AC22" s="65">
        <v>16.418604651162791</v>
      </c>
      <c r="AD22" s="125">
        <v>1.5650684931506849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348266</v>
      </c>
      <c r="F23" s="124">
        <v>425839</v>
      </c>
      <c r="G23" s="124">
        <v>390316</v>
      </c>
      <c r="H23" s="124">
        <v>173929</v>
      </c>
      <c r="I23" s="124">
        <v>0</v>
      </c>
      <c r="J23" s="124">
        <v>0</v>
      </c>
      <c r="K23" s="124">
        <v>300445</v>
      </c>
      <c r="L23" s="65">
        <v>-0.1821650905623956</v>
      </c>
      <c r="M23" s="65">
        <v>-0.10773322128736718</v>
      </c>
      <c r="N23" s="65">
        <v>1.002345784774247</v>
      </c>
      <c r="O23" s="65" t="s">
        <v>48</v>
      </c>
      <c r="P23" s="65" t="s">
        <v>48</v>
      </c>
      <c r="Q23" s="125">
        <v>0.15916723526768628</v>
      </c>
      <c r="R23" s="69">
        <v>1944996</v>
      </c>
      <c r="S23" s="69">
        <v>1772000</v>
      </c>
      <c r="T23" s="69">
        <v>1579293</v>
      </c>
      <c r="U23" s="69">
        <v>358192</v>
      </c>
      <c r="V23" s="69">
        <v>0</v>
      </c>
      <c r="W23" s="69">
        <v>140552</v>
      </c>
      <c r="X23" s="69">
        <v>765085</v>
      </c>
      <c r="Y23" s="65">
        <v>9.7627539503386096E-2</v>
      </c>
      <c r="Z23" s="65">
        <v>0.23156121125085716</v>
      </c>
      <c r="AA23" s="65">
        <v>4.4300375217760308</v>
      </c>
      <c r="AB23" s="65" t="s">
        <v>48</v>
      </c>
      <c r="AC23" s="65">
        <v>12.838266264443053</v>
      </c>
      <c r="AD23" s="125">
        <v>1.5421959651541988</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3</v>
      </c>
      <c r="H25" s="124">
        <v>0</v>
      </c>
      <c r="I25" s="124">
        <v>0</v>
      </c>
      <c r="J25" s="124">
        <v>0</v>
      </c>
      <c r="K25" s="124">
        <v>2</v>
      </c>
      <c r="L25" s="65">
        <v>0</v>
      </c>
      <c r="M25" s="65">
        <v>-0.33333333333333337</v>
      </c>
      <c r="N25" s="65" t="s">
        <v>48</v>
      </c>
      <c r="O25" s="65" t="s">
        <v>48</v>
      </c>
      <c r="P25" s="65" t="s">
        <v>48</v>
      </c>
      <c r="Q25" s="125">
        <v>0</v>
      </c>
      <c r="R25" s="69">
        <v>3</v>
      </c>
      <c r="S25" s="69">
        <v>3</v>
      </c>
      <c r="T25" s="69">
        <v>4</v>
      </c>
      <c r="U25" s="69">
        <v>1</v>
      </c>
      <c r="V25" s="69">
        <v>0</v>
      </c>
      <c r="W25" s="69">
        <v>0</v>
      </c>
      <c r="X25" s="69">
        <v>3</v>
      </c>
      <c r="Y25" s="65">
        <v>0</v>
      </c>
      <c r="Z25" s="65">
        <v>-0.25</v>
      </c>
      <c r="AA25" s="65">
        <v>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7502</v>
      </c>
      <c r="F26" s="124">
        <v>8306</v>
      </c>
      <c r="G26" s="124">
        <v>2124</v>
      </c>
      <c r="H26" s="124">
        <v>0</v>
      </c>
      <c r="I26" s="124">
        <v>0</v>
      </c>
      <c r="J26" s="124">
        <v>0</v>
      </c>
      <c r="K26" s="124">
        <v>2351</v>
      </c>
      <c r="L26" s="65">
        <v>-9.6797495786178689E-2</v>
      </c>
      <c r="M26" s="65">
        <v>2.5320150659133711</v>
      </c>
      <c r="N26" s="65" t="s">
        <v>48</v>
      </c>
      <c r="O26" s="65" t="s">
        <v>48</v>
      </c>
      <c r="P26" s="65" t="s">
        <v>48</v>
      </c>
      <c r="Q26" s="125">
        <v>2.1909825606125053</v>
      </c>
      <c r="R26" s="69">
        <v>11889</v>
      </c>
      <c r="S26" s="69">
        <v>12437</v>
      </c>
      <c r="T26" s="69">
        <v>4382</v>
      </c>
      <c r="U26" s="69">
        <v>925</v>
      </c>
      <c r="V26" s="69">
        <v>0</v>
      </c>
      <c r="W26" s="69">
        <v>0</v>
      </c>
      <c r="X26" s="69">
        <v>3410</v>
      </c>
      <c r="Y26" s="65">
        <v>-4.406207284714958E-2</v>
      </c>
      <c r="Z26" s="65">
        <v>1.7131446827932453</v>
      </c>
      <c r="AA26" s="65">
        <v>11.852972972972973</v>
      </c>
      <c r="AB26" s="65" t="s">
        <v>48</v>
      </c>
      <c r="AC26" s="65" t="s">
        <v>48</v>
      </c>
      <c r="AD26" s="125">
        <v>2.4865102639296186</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550</v>
      </c>
      <c r="F27" s="130">
        <v>495</v>
      </c>
      <c r="G27" s="130">
        <v>430</v>
      </c>
      <c r="H27" s="130">
        <v>352</v>
      </c>
      <c r="I27" s="130">
        <v>18</v>
      </c>
      <c r="J27" s="130">
        <v>0</v>
      </c>
      <c r="K27" s="130">
        <v>313</v>
      </c>
      <c r="L27" s="131">
        <v>0.11111111111111116</v>
      </c>
      <c r="M27" s="131">
        <v>0.27906976744186052</v>
      </c>
      <c r="N27" s="131">
        <v>0.5625</v>
      </c>
      <c r="O27" s="131">
        <v>29.555555555555557</v>
      </c>
      <c r="P27" s="131" t="s">
        <v>48</v>
      </c>
      <c r="Q27" s="132">
        <v>0.75718849840255587</v>
      </c>
      <c r="R27" s="130">
        <v>2684</v>
      </c>
      <c r="S27" s="130">
        <v>2009</v>
      </c>
      <c r="T27" s="130">
        <v>1682</v>
      </c>
      <c r="U27" s="130">
        <v>1311</v>
      </c>
      <c r="V27" s="130">
        <v>37</v>
      </c>
      <c r="W27" s="130">
        <v>607</v>
      </c>
      <c r="X27" s="130">
        <v>1239</v>
      </c>
      <c r="Y27" s="131">
        <v>0.3359880537580886</v>
      </c>
      <c r="Z27" s="131">
        <v>0.59571938168846605</v>
      </c>
      <c r="AA27" s="131">
        <v>1.0472921434019833</v>
      </c>
      <c r="AB27" s="131">
        <v>71.540540540540547</v>
      </c>
      <c r="AC27" s="131">
        <v>3.4217462932454694</v>
      </c>
      <c r="AD27" s="132">
        <v>1.1662631154156577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1427424</v>
      </c>
      <c r="F28" s="134">
        <v>1375766</v>
      </c>
      <c r="G28" s="134">
        <v>1044083</v>
      </c>
      <c r="H28" s="134">
        <v>579510</v>
      </c>
      <c r="I28" s="134">
        <v>24481</v>
      </c>
      <c r="J28" s="134">
        <v>0</v>
      </c>
      <c r="K28" s="134">
        <v>837624</v>
      </c>
      <c r="L28" s="135">
        <v>3.7548536597066695E-2</v>
      </c>
      <c r="M28" s="135">
        <v>0.36715567632075219</v>
      </c>
      <c r="N28" s="135">
        <v>1.463156804886887</v>
      </c>
      <c r="O28" s="135">
        <v>57.307422082431273</v>
      </c>
      <c r="P28" s="135" t="s">
        <v>48</v>
      </c>
      <c r="Q28" s="136">
        <v>0.70413455201856689</v>
      </c>
      <c r="R28" s="134">
        <v>7125439</v>
      </c>
      <c r="S28" s="134">
        <v>5915079.4000000004</v>
      </c>
      <c r="T28" s="134">
        <v>4500804</v>
      </c>
      <c r="U28" s="134">
        <v>1954680</v>
      </c>
      <c r="V28" s="134">
        <v>40586</v>
      </c>
      <c r="W28" s="134">
        <v>1276302</v>
      </c>
      <c r="X28" s="134">
        <v>3418724</v>
      </c>
      <c r="Y28" s="135">
        <v>0.20462271394023879</v>
      </c>
      <c r="Z28" s="135">
        <v>0.58314803310697383</v>
      </c>
      <c r="AA28" s="135">
        <v>2.6453225080320051</v>
      </c>
      <c r="AB28" s="135">
        <v>174.56396294288672</v>
      </c>
      <c r="AC28" s="135">
        <v>4.582878503677029</v>
      </c>
      <c r="AD28" s="136">
        <v>1.0842393243795052</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85D3-8733-47DD-9292-978FF7DDAE48}">
  <dimension ref="A1:AL66"/>
  <sheetViews>
    <sheetView showGridLines="0" topLeftCell="M1" zoomScale="85" zoomScaleNormal="85" workbookViewId="0">
      <selection activeCell="G7" sqref="G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230</v>
      </c>
      <c r="F13" s="124">
        <v>187</v>
      </c>
      <c r="G13" s="124">
        <v>129</v>
      </c>
      <c r="H13" s="124">
        <v>136</v>
      </c>
      <c r="I13" s="124">
        <v>0</v>
      </c>
      <c r="J13" s="124">
        <v>42</v>
      </c>
      <c r="K13" s="124">
        <v>129</v>
      </c>
      <c r="L13" s="65">
        <v>0.22994652406417115</v>
      </c>
      <c r="M13" s="65">
        <v>0.78294573643410859</v>
      </c>
      <c r="N13" s="65">
        <v>0.69117647058823528</v>
      </c>
      <c r="O13" s="65" t="s">
        <v>48</v>
      </c>
      <c r="P13" s="65">
        <v>4.4761904761904763</v>
      </c>
      <c r="Q13" s="125">
        <v>0.78294573643410859</v>
      </c>
      <c r="R13" s="69">
        <v>1323</v>
      </c>
      <c r="S13" s="69">
        <v>889</v>
      </c>
      <c r="T13" s="69">
        <v>659</v>
      </c>
      <c r="U13" s="69">
        <v>666</v>
      </c>
      <c r="V13" s="69">
        <v>0</v>
      </c>
      <c r="W13" s="69">
        <v>551</v>
      </c>
      <c r="X13" s="69">
        <v>645</v>
      </c>
      <c r="Y13" s="65">
        <v>0.48818897637795278</v>
      </c>
      <c r="Z13" s="65">
        <v>1.0075872534142643</v>
      </c>
      <c r="AA13" s="65">
        <v>0.9864864864864864</v>
      </c>
      <c r="AB13" s="65" t="s">
        <v>48</v>
      </c>
      <c r="AC13" s="65">
        <v>1.4010889292196009</v>
      </c>
      <c r="AD13" s="125">
        <v>1.0511627906976746</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770590</v>
      </c>
      <c r="F14" s="124">
        <v>659714</v>
      </c>
      <c r="G14" s="124">
        <v>449751</v>
      </c>
      <c r="H14" s="124">
        <v>297788</v>
      </c>
      <c r="I14" s="124">
        <v>0</v>
      </c>
      <c r="J14" s="124">
        <v>0</v>
      </c>
      <c r="K14" s="124">
        <v>394045</v>
      </c>
      <c r="L14" s="65">
        <v>0.16806676832688106</v>
      </c>
      <c r="M14" s="65">
        <v>0.71337028711442563</v>
      </c>
      <c r="N14" s="65">
        <v>1.5877134068531977</v>
      </c>
      <c r="O14" s="65" t="s">
        <v>48</v>
      </c>
      <c r="P14" s="65" t="s">
        <v>48</v>
      </c>
      <c r="Q14" s="125">
        <v>0.95558882868707884</v>
      </c>
      <c r="R14" s="69">
        <v>3696171</v>
      </c>
      <c r="S14" s="69">
        <v>2813538</v>
      </c>
      <c r="T14" s="69">
        <v>1987935</v>
      </c>
      <c r="U14" s="69">
        <v>1057446</v>
      </c>
      <c r="V14" s="69">
        <v>0</v>
      </c>
      <c r="W14" s="69">
        <v>1092884</v>
      </c>
      <c r="X14" s="69">
        <v>1845149</v>
      </c>
      <c r="Y14" s="65">
        <v>0.31370928702580159</v>
      </c>
      <c r="Z14" s="65">
        <v>0.85930173773287355</v>
      </c>
      <c r="AA14" s="65">
        <v>2.4953756503878211</v>
      </c>
      <c r="AB14" s="65" t="s">
        <v>48</v>
      </c>
      <c r="AC14" s="65">
        <v>2.3820341408603292</v>
      </c>
      <c r="AD14" s="125">
        <v>1.0031829407814761</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62</v>
      </c>
      <c r="F16" s="124">
        <v>55</v>
      </c>
      <c r="G16" s="124">
        <v>46</v>
      </c>
      <c r="H16" s="124">
        <v>56</v>
      </c>
      <c r="I16" s="124">
        <v>5</v>
      </c>
      <c r="J16" s="124">
        <v>0</v>
      </c>
      <c r="K16" s="124">
        <v>51</v>
      </c>
      <c r="L16" s="65">
        <v>0.1272727272727272</v>
      </c>
      <c r="M16" s="65">
        <v>0.34782608695652173</v>
      </c>
      <c r="N16" s="65">
        <v>0.10714285714285721</v>
      </c>
      <c r="O16" s="65">
        <v>11.4</v>
      </c>
      <c r="P16" s="65" t="s">
        <v>48</v>
      </c>
      <c r="Q16" s="125">
        <v>0.21568627450980382</v>
      </c>
      <c r="R16" s="69">
        <v>119</v>
      </c>
      <c r="S16" s="69">
        <v>92</v>
      </c>
      <c r="T16" s="69">
        <v>73</v>
      </c>
      <c r="U16" s="69">
        <v>92</v>
      </c>
      <c r="V16" s="69">
        <v>17</v>
      </c>
      <c r="W16" s="69">
        <v>10</v>
      </c>
      <c r="X16" s="69">
        <v>74</v>
      </c>
      <c r="Y16" s="65">
        <v>0.29347826086956519</v>
      </c>
      <c r="Z16" s="65">
        <v>0.63013698630136994</v>
      </c>
      <c r="AA16" s="65">
        <v>0.29347826086956519</v>
      </c>
      <c r="AB16" s="65">
        <v>6</v>
      </c>
      <c r="AC16" s="65">
        <v>10.9</v>
      </c>
      <c r="AD16" s="125">
        <v>0.60810810810810811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142373</v>
      </c>
      <c r="F17" s="124">
        <v>129597</v>
      </c>
      <c r="G17" s="124">
        <v>107348</v>
      </c>
      <c r="H17" s="124">
        <v>60367</v>
      </c>
      <c r="I17" s="124">
        <v>6002</v>
      </c>
      <c r="J17" s="124">
        <v>0</v>
      </c>
      <c r="K17" s="124">
        <v>147331</v>
      </c>
      <c r="L17" s="65">
        <v>9.8582528916564494E-2</v>
      </c>
      <c r="M17" s="65">
        <v>0.32627529157506419</v>
      </c>
      <c r="N17" s="65">
        <v>1.3584574353537531</v>
      </c>
      <c r="O17" s="65">
        <v>22.720926357880707</v>
      </c>
      <c r="P17" s="65" t="s">
        <v>48</v>
      </c>
      <c r="Q17" s="125">
        <v>-3.3652116662481135E-2</v>
      </c>
      <c r="R17" s="69">
        <v>291954</v>
      </c>
      <c r="S17" s="69">
        <v>260171</v>
      </c>
      <c r="T17" s="69">
        <v>190403</v>
      </c>
      <c r="U17" s="69">
        <v>96875</v>
      </c>
      <c r="V17" s="69">
        <v>16105</v>
      </c>
      <c r="W17" s="69">
        <v>41113</v>
      </c>
      <c r="X17" s="69">
        <v>227705</v>
      </c>
      <c r="Y17" s="65">
        <v>0.12216196270914126</v>
      </c>
      <c r="Z17" s="65">
        <v>0.53334768884944039</v>
      </c>
      <c r="AA17" s="65">
        <v>2.0137187096774194</v>
      </c>
      <c r="AB17" s="65">
        <v>17.128158956845699</v>
      </c>
      <c r="AC17" s="65">
        <v>6.1012575097900905</v>
      </c>
      <c r="AD17" s="125">
        <v>0.2821589337080872</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61</v>
      </c>
      <c r="F19" s="124">
        <v>52</v>
      </c>
      <c r="G19" s="124">
        <v>47</v>
      </c>
      <c r="H19" s="124">
        <v>35</v>
      </c>
      <c r="I19" s="124">
        <v>2</v>
      </c>
      <c r="J19" s="124">
        <v>0</v>
      </c>
      <c r="K19" s="124">
        <v>21</v>
      </c>
      <c r="L19" s="65">
        <v>0.17307692307692313</v>
      </c>
      <c r="M19" s="65">
        <v>0.2978723404255319</v>
      </c>
      <c r="N19" s="65">
        <v>0.74285714285714288</v>
      </c>
      <c r="O19" s="65">
        <v>29.5</v>
      </c>
      <c r="P19" s="65" t="s">
        <v>48</v>
      </c>
      <c r="Q19" s="125">
        <v>1.9047619047619047</v>
      </c>
      <c r="R19" s="69">
        <v>83</v>
      </c>
      <c r="S19" s="69">
        <v>79</v>
      </c>
      <c r="T19" s="69">
        <v>70</v>
      </c>
      <c r="U19" s="69">
        <v>47</v>
      </c>
      <c r="V19" s="69">
        <v>2</v>
      </c>
      <c r="W19" s="69">
        <v>3</v>
      </c>
      <c r="X19" s="69">
        <v>27</v>
      </c>
      <c r="Y19" s="65">
        <v>5.0632911392405111E-2</v>
      </c>
      <c r="Z19" s="65">
        <v>0.18571428571428572</v>
      </c>
      <c r="AA19" s="65">
        <v>0.76595744680851063</v>
      </c>
      <c r="AB19" s="65">
        <v>40.5</v>
      </c>
      <c r="AC19" s="65">
        <v>26.666666666666668</v>
      </c>
      <c r="AD19" s="125">
        <v>2.074074074074074</v>
      </c>
      <c r="AE19" s="69">
        <v>733</v>
      </c>
      <c r="AF19" s="69">
        <v>708</v>
      </c>
      <c r="AG19" s="69">
        <v>658</v>
      </c>
      <c r="AH19" s="69">
        <v>47</v>
      </c>
      <c r="AI19" s="69">
        <v>9</v>
      </c>
      <c r="AJ19" s="69">
        <v>290</v>
      </c>
      <c r="AK19" s="69">
        <v>9</v>
      </c>
      <c r="AL19" s="184">
        <v>290</v>
      </c>
    </row>
    <row r="20" spans="1:38" s="178" customFormat="1" ht="11.25">
      <c r="A20" s="177"/>
      <c r="B20" s="145"/>
      <c r="C20" s="27" t="s">
        <v>20</v>
      </c>
      <c r="D20" s="123"/>
      <c r="E20" s="124">
        <v>80791</v>
      </c>
      <c r="F20" s="124">
        <v>75571.399999999994</v>
      </c>
      <c r="G20" s="124">
        <v>66302</v>
      </c>
      <c r="H20" s="124">
        <v>32576</v>
      </c>
      <c r="I20" s="124">
        <v>0</v>
      </c>
      <c r="J20" s="124">
        <v>0</v>
      </c>
      <c r="K20" s="124">
        <v>36063</v>
      </c>
      <c r="L20" s="65">
        <v>6.9068457114728643E-2</v>
      </c>
      <c r="M20" s="65">
        <v>0.21853036107508061</v>
      </c>
      <c r="N20" s="65">
        <v>1.4800773575638506</v>
      </c>
      <c r="O20" s="65" t="s">
        <v>48</v>
      </c>
      <c r="P20" s="65" t="s">
        <v>48</v>
      </c>
      <c r="Q20" s="125">
        <v>1.2402739650056844</v>
      </c>
      <c r="R20" s="69">
        <v>108773</v>
      </c>
      <c r="S20" s="69">
        <v>115312.4</v>
      </c>
      <c r="T20" s="69">
        <v>87148</v>
      </c>
      <c r="U20" s="69">
        <v>35661</v>
      </c>
      <c r="V20" s="69">
        <v>0</v>
      </c>
      <c r="W20" s="69">
        <v>1753</v>
      </c>
      <c r="X20" s="69">
        <v>42547</v>
      </c>
      <c r="Y20" s="65">
        <v>-5.6710293082096963E-2</v>
      </c>
      <c r="Z20" s="65">
        <v>0.24814109331252587</v>
      </c>
      <c r="AA20" s="65">
        <v>2.0501948907770395</v>
      </c>
      <c r="AB20" s="65" t="s">
        <v>48</v>
      </c>
      <c r="AC20" s="65">
        <v>61.049629207073586</v>
      </c>
      <c r="AD20" s="125">
        <v>1.5565374762027875</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212</v>
      </c>
      <c r="F22" s="124">
        <v>194</v>
      </c>
      <c r="G22" s="124">
        <v>162</v>
      </c>
      <c r="H22" s="124">
        <v>100</v>
      </c>
      <c r="I22" s="124">
        <v>0</v>
      </c>
      <c r="J22" s="124">
        <v>0</v>
      </c>
      <c r="K22" s="124">
        <v>90</v>
      </c>
      <c r="L22" s="65">
        <v>9.2783505154639068E-2</v>
      </c>
      <c r="M22" s="65">
        <v>0.30864197530864201</v>
      </c>
      <c r="N22" s="65">
        <v>1.1200000000000001</v>
      </c>
      <c r="O22" s="65" t="s">
        <v>48</v>
      </c>
      <c r="P22" s="65" t="s">
        <v>48</v>
      </c>
      <c r="Q22" s="125">
        <v>1.3555555555555556</v>
      </c>
      <c r="R22" s="69">
        <v>608</v>
      </c>
      <c r="S22" s="69">
        <v>453</v>
      </c>
      <c r="T22" s="69">
        <v>449</v>
      </c>
      <c r="U22" s="69">
        <v>153</v>
      </c>
      <c r="V22" s="69">
        <v>0</v>
      </c>
      <c r="W22" s="69">
        <v>43</v>
      </c>
      <c r="X22" s="69">
        <v>179</v>
      </c>
      <c r="Y22" s="65">
        <v>0.34216335540838849</v>
      </c>
      <c r="Z22" s="65">
        <v>0.35412026726057899</v>
      </c>
      <c r="AA22" s="65">
        <v>2.9738562091503269</v>
      </c>
      <c r="AB22" s="65" t="s">
        <v>48</v>
      </c>
      <c r="AC22" s="65">
        <v>13.13953488372093</v>
      </c>
      <c r="AD22" s="125">
        <v>2.3966480446927374</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482739</v>
      </c>
      <c r="F23" s="124">
        <v>433106</v>
      </c>
      <c r="G23" s="124">
        <v>352703</v>
      </c>
      <c r="H23" s="124">
        <v>115809</v>
      </c>
      <c r="I23" s="124">
        <v>0</v>
      </c>
      <c r="J23" s="124">
        <v>0</v>
      </c>
      <c r="K23" s="124">
        <v>212740</v>
      </c>
      <c r="L23" s="65">
        <v>0.11459781208295428</v>
      </c>
      <c r="M23" s="65">
        <v>0.36868413367620922</v>
      </c>
      <c r="N23" s="65">
        <v>3.1684066005232756</v>
      </c>
      <c r="O23" s="65" t="s">
        <v>48</v>
      </c>
      <c r="P23" s="65" t="s">
        <v>48</v>
      </c>
      <c r="Q23" s="125">
        <v>1.2691501363166307</v>
      </c>
      <c r="R23" s="69">
        <v>1596730</v>
      </c>
      <c r="S23" s="69">
        <v>1346161</v>
      </c>
      <c r="T23" s="69">
        <v>1188977</v>
      </c>
      <c r="U23" s="69">
        <v>184263</v>
      </c>
      <c r="V23" s="69">
        <v>0</v>
      </c>
      <c r="W23" s="69">
        <v>140552</v>
      </c>
      <c r="X23" s="69">
        <v>464640</v>
      </c>
      <c r="Y23" s="65">
        <v>0.18613598224878003</v>
      </c>
      <c r="Z23" s="65">
        <v>0.34294439673769972</v>
      </c>
      <c r="AA23" s="65">
        <v>7.665494429158322</v>
      </c>
      <c r="AB23" s="65" t="s">
        <v>48</v>
      </c>
      <c r="AC23" s="65">
        <v>10.360421765609882</v>
      </c>
      <c r="AD23" s="125">
        <v>2.4364884641873279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1</v>
      </c>
      <c r="F25" s="124">
        <v>1</v>
      </c>
      <c r="G25" s="124">
        <v>1</v>
      </c>
      <c r="H25" s="124">
        <v>1</v>
      </c>
      <c r="I25" s="124">
        <v>0</v>
      </c>
      <c r="J25" s="124">
        <v>0</v>
      </c>
      <c r="K25" s="124">
        <v>1</v>
      </c>
      <c r="L25" s="65">
        <v>0</v>
      </c>
      <c r="M25" s="65">
        <v>0</v>
      </c>
      <c r="N25" s="65">
        <v>0</v>
      </c>
      <c r="O25" s="65" t="s">
        <v>48</v>
      </c>
      <c r="P25" s="65" t="s">
        <v>48</v>
      </c>
      <c r="Q25" s="125">
        <v>0</v>
      </c>
      <c r="R25" s="69">
        <v>1</v>
      </c>
      <c r="S25" s="69">
        <v>1</v>
      </c>
      <c r="T25" s="69">
        <v>1</v>
      </c>
      <c r="U25" s="69">
        <v>1</v>
      </c>
      <c r="V25" s="69">
        <v>0</v>
      </c>
      <c r="W25" s="69">
        <v>0</v>
      </c>
      <c r="X25" s="69">
        <v>1</v>
      </c>
      <c r="Y25" s="65">
        <v>0</v>
      </c>
      <c r="Z25" s="65">
        <v>0</v>
      </c>
      <c r="AA25" s="65">
        <v>0</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4387</v>
      </c>
      <c r="F26" s="124">
        <v>4131</v>
      </c>
      <c r="G26" s="124">
        <v>2258</v>
      </c>
      <c r="H26" s="124">
        <v>925</v>
      </c>
      <c r="I26" s="124">
        <v>0</v>
      </c>
      <c r="J26" s="124">
        <v>0</v>
      </c>
      <c r="K26" s="124">
        <v>1059</v>
      </c>
      <c r="L26" s="65">
        <v>6.1970467199225387E-2</v>
      </c>
      <c r="M26" s="65">
        <v>0.94286979627989376</v>
      </c>
      <c r="N26" s="65">
        <v>3.7427027027027027</v>
      </c>
      <c r="O26" s="65" t="s">
        <v>48</v>
      </c>
      <c r="P26" s="65" t="s">
        <v>48</v>
      </c>
      <c r="Q26" s="125">
        <v>3.142587346553352</v>
      </c>
      <c r="R26" s="69">
        <v>4387</v>
      </c>
      <c r="S26" s="69">
        <v>4131</v>
      </c>
      <c r="T26" s="69">
        <v>2258</v>
      </c>
      <c r="U26" s="69">
        <v>925</v>
      </c>
      <c r="V26" s="69">
        <v>0</v>
      </c>
      <c r="W26" s="69">
        <v>0</v>
      </c>
      <c r="X26" s="69">
        <v>1059</v>
      </c>
      <c r="Y26" s="65">
        <v>6.1970467199225387E-2</v>
      </c>
      <c r="Z26" s="65">
        <v>0.94286979627989376</v>
      </c>
      <c r="AA26" s="65">
        <v>3.7427027027027027</v>
      </c>
      <c r="AB26" s="65" t="s">
        <v>48</v>
      </c>
      <c r="AC26" s="65" t="s">
        <v>48</v>
      </c>
      <c r="AD26" s="125">
        <v>3.142587346553352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566</v>
      </c>
      <c r="F27" s="130">
        <v>489</v>
      </c>
      <c r="G27" s="130">
        <v>385</v>
      </c>
      <c r="H27" s="130">
        <v>328</v>
      </c>
      <c r="I27" s="130">
        <v>7</v>
      </c>
      <c r="J27" s="130">
        <v>42</v>
      </c>
      <c r="K27" s="130">
        <v>292</v>
      </c>
      <c r="L27" s="131">
        <v>0.15746421267893651</v>
      </c>
      <c r="M27" s="131">
        <v>0.47012987012987018</v>
      </c>
      <c r="N27" s="131">
        <v>0.72560975609756095</v>
      </c>
      <c r="O27" s="131">
        <v>79.857142857142861</v>
      </c>
      <c r="P27" s="131">
        <v>12.476190476190476</v>
      </c>
      <c r="Q27" s="132">
        <v>0.93835616438356162</v>
      </c>
      <c r="R27" s="130">
        <v>2134</v>
      </c>
      <c r="S27" s="130">
        <v>1514</v>
      </c>
      <c r="T27" s="130">
        <v>1252</v>
      </c>
      <c r="U27" s="130">
        <v>959</v>
      </c>
      <c r="V27" s="130">
        <v>19</v>
      </c>
      <c r="W27" s="130">
        <v>607</v>
      </c>
      <c r="X27" s="130">
        <v>926</v>
      </c>
      <c r="Y27" s="131">
        <v>0.40951122853368571</v>
      </c>
      <c r="Z27" s="131">
        <v>0.70447284345047922</v>
      </c>
      <c r="AA27" s="131">
        <v>1.2252346193952035</v>
      </c>
      <c r="AB27" s="131">
        <v>111.31578947368421</v>
      </c>
      <c r="AC27" s="131">
        <v>2.5156507413509059</v>
      </c>
      <c r="AD27" s="132">
        <v>1.3045356371490282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1480880</v>
      </c>
      <c r="F28" s="134">
        <v>1302119.3999999999</v>
      </c>
      <c r="G28" s="134">
        <v>978362</v>
      </c>
      <c r="H28" s="134">
        <v>507465</v>
      </c>
      <c r="I28" s="134">
        <v>6002</v>
      </c>
      <c r="J28" s="134">
        <v>0</v>
      </c>
      <c r="K28" s="134">
        <v>791238</v>
      </c>
      <c r="L28" s="135">
        <v>0.13728433813366125</v>
      </c>
      <c r="M28" s="135">
        <v>0.5136319685351638</v>
      </c>
      <c r="N28" s="135">
        <v>1.9181914023627247</v>
      </c>
      <c r="O28" s="135">
        <v>245.73108963678774</v>
      </c>
      <c r="P28" s="135" t="s">
        <v>48</v>
      </c>
      <c r="Q28" s="136">
        <v>0.87159868459300482</v>
      </c>
      <c r="R28" s="134">
        <v>5698015</v>
      </c>
      <c r="S28" s="134">
        <v>4539313.4000000004</v>
      </c>
      <c r="T28" s="134">
        <v>3456721</v>
      </c>
      <c r="U28" s="134">
        <v>1375170</v>
      </c>
      <c r="V28" s="134">
        <v>16105</v>
      </c>
      <c r="W28" s="134">
        <v>1276302</v>
      </c>
      <c r="X28" s="134">
        <v>2581100</v>
      </c>
      <c r="Y28" s="135">
        <v>0.25525922048034833</v>
      </c>
      <c r="Z28" s="135">
        <v>0.64838730114463972</v>
      </c>
      <c r="AA28" s="135">
        <v>3.1434986219885541</v>
      </c>
      <c r="AB28" s="135">
        <v>352.80409810617823</v>
      </c>
      <c r="AC28" s="135">
        <v>3.4644723584230066</v>
      </c>
      <c r="AD28" s="136">
        <v>1.2075917244585641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73D-C885-4163-99AE-34E454733A6D}">
  <dimension ref="A1:AL66"/>
  <sheetViews>
    <sheetView showGridLines="0" topLeftCell="A2" zoomScale="85" zoomScaleNormal="85" workbookViewId="0">
      <selection activeCell="M43" sqref="M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45747</v>
      </c>
      <c r="AG3" s="26"/>
      <c r="AH3" s="26"/>
      <c r="AI3" s="26"/>
      <c r="AJ3" s="10"/>
    </row>
    <row r="4" spans="1:38" ht="15.75">
      <c r="A4" s="10"/>
      <c r="B4" s="12" t="s">
        <v>67</v>
      </c>
      <c r="C4" s="27"/>
      <c r="D4" s="197" t="s">
        <v>13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13</v>
      </c>
      <c r="F9" s="212"/>
      <c r="G9" s="212"/>
      <c r="H9" s="212"/>
      <c r="I9" s="212"/>
      <c r="J9" s="212"/>
      <c r="K9" s="212"/>
      <c r="L9" s="212"/>
      <c r="M9" s="212"/>
      <c r="N9" s="212"/>
      <c r="O9" s="212"/>
      <c r="P9" s="212"/>
      <c r="Q9" s="213"/>
      <c r="R9" s="214" t="str">
        <f>E9</f>
        <v>Mart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349</v>
      </c>
      <c r="F13" s="124">
        <v>281</v>
      </c>
      <c r="G13" s="124">
        <v>181</v>
      </c>
      <c r="H13" s="124">
        <v>204</v>
      </c>
      <c r="I13" s="124">
        <v>0</v>
      </c>
      <c r="J13" s="124">
        <v>147</v>
      </c>
      <c r="K13" s="124">
        <v>170</v>
      </c>
      <c r="L13" s="65">
        <v>0.24199288256227769</v>
      </c>
      <c r="M13" s="65">
        <v>0.92817679558011057</v>
      </c>
      <c r="N13" s="65">
        <v>0.71078431372549011</v>
      </c>
      <c r="O13" s="65" t="s">
        <v>48</v>
      </c>
      <c r="P13" s="65">
        <v>1.3741496598639458</v>
      </c>
      <c r="Q13" s="125">
        <v>1.052941176470588</v>
      </c>
      <c r="R13" s="69">
        <v>1093</v>
      </c>
      <c r="S13" s="69">
        <v>702</v>
      </c>
      <c r="T13" s="69">
        <v>530</v>
      </c>
      <c r="U13" s="69">
        <v>530</v>
      </c>
      <c r="V13" s="69">
        <v>0</v>
      </c>
      <c r="W13" s="69">
        <v>509</v>
      </c>
      <c r="X13" s="69">
        <v>516</v>
      </c>
      <c r="Y13" s="65">
        <v>0.55698005698005693</v>
      </c>
      <c r="Z13" s="65">
        <v>1.0622641509433963</v>
      </c>
      <c r="AA13" s="65">
        <v>1.0622641509433963</v>
      </c>
      <c r="AB13" s="65" t="s">
        <v>48</v>
      </c>
      <c r="AC13" s="65">
        <v>1.1473477406679766</v>
      </c>
      <c r="AD13" s="125">
        <v>1.1182170542635661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996380</v>
      </c>
      <c r="F14" s="124">
        <v>857821</v>
      </c>
      <c r="G14" s="124">
        <v>565574</v>
      </c>
      <c r="H14" s="124">
        <v>344501</v>
      </c>
      <c r="I14" s="124">
        <v>0</v>
      </c>
      <c r="J14" s="124">
        <v>196286</v>
      </c>
      <c r="K14" s="124">
        <v>500596</v>
      </c>
      <c r="L14" s="65">
        <v>0.16152437396613051</v>
      </c>
      <c r="M14" s="65">
        <v>0.76171464742014305</v>
      </c>
      <c r="N14" s="65">
        <v>1.892241241679995</v>
      </c>
      <c r="O14" s="65" t="s">
        <v>48</v>
      </c>
      <c r="P14" s="65">
        <v>4.0761643723953824</v>
      </c>
      <c r="Q14" s="125">
        <v>0.99038745814988527</v>
      </c>
      <c r="R14" s="69">
        <v>2925581</v>
      </c>
      <c r="S14" s="69">
        <v>2153824</v>
      </c>
      <c r="T14" s="69">
        <v>1538184</v>
      </c>
      <c r="U14" s="69">
        <v>759658</v>
      </c>
      <c r="V14" s="69">
        <v>0</v>
      </c>
      <c r="W14" s="69">
        <v>1092884</v>
      </c>
      <c r="X14" s="69">
        <v>1451104</v>
      </c>
      <c r="Y14" s="65">
        <v>0.35831943557133727</v>
      </c>
      <c r="Z14" s="65">
        <v>0.90197076552610089</v>
      </c>
      <c r="AA14" s="65">
        <v>2.8511817159827184</v>
      </c>
      <c r="AB14" s="65" t="s">
        <v>48</v>
      </c>
      <c r="AC14" s="65">
        <v>1.6769364360718977</v>
      </c>
      <c r="AD14" s="125">
        <v>1.0161070467726643</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30</v>
      </c>
      <c r="F16" s="124">
        <v>17</v>
      </c>
      <c r="G16" s="124">
        <v>16</v>
      </c>
      <c r="H16" s="124">
        <v>26</v>
      </c>
      <c r="I16" s="124">
        <v>5</v>
      </c>
      <c r="J16" s="124">
        <v>1</v>
      </c>
      <c r="K16" s="124">
        <v>10</v>
      </c>
      <c r="L16" s="65">
        <v>0.76470588235294112</v>
      </c>
      <c r="M16" s="65">
        <v>0.875</v>
      </c>
      <c r="N16" s="65">
        <v>0.15384615384615374</v>
      </c>
      <c r="O16" s="65">
        <v>5</v>
      </c>
      <c r="P16" s="65">
        <v>29</v>
      </c>
      <c r="Q16" s="125">
        <v>2</v>
      </c>
      <c r="R16" s="69">
        <v>57</v>
      </c>
      <c r="S16" s="69">
        <v>37</v>
      </c>
      <c r="T16" s="69">
        <v>27</v>
      </c>
      <c r="U16" s="69">
        <v>36</v>
      </c>
      <c r="V16" s="69">
        <v>12</v>
      </c>
      <c r="W16" s="69">
        <v>10</v>
      </c>
      <c r="X16" s="69">
        <v>23</v>
      </c>
      <c r="Y16" s="65">
        <v>0.54054054054054057</v>
      </c>
      <c r="Z16" s="65">
        <v>1.1111111111111112</v>
      </c>
      <c r="AA16" s="65">
        <v>0.58333333333333326</v>
      </c>
      <c r="AB16" s="65">
        <v>3.75</v>
      </c>
      <c r="AC16" s="65">
        <v>4.7</v>
      </c>
      <c r="AD16" s="125">
        <v>1.4782608695652173</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61961</v>
      </c>
      <c r="F17" s="124">
        <v>54338</v>
      </c>
      <c r="G17" s="124">
        <v>43135</v>
      </c>
      <c r="H17" s="124">
        <v>28377</v>
      </c>
      <c r="I17" s="124">
        <v>4146</v>
      </c>
      <c r="J17" s="124">
        <v>565</v>
      </c>
      <c r="K17" s="124">
        <v>32801</v>
      </c>
      <c r="L17" s="65">
        <v>0.14028856417240232</v>
      </c>
      <c r="M17" s="65">
        <v>0.43644372319462144</v>
      </c>
      <c r="N17" s="65">
        <v>1.183493674454664</v>
      </c>
      <c r="O17" s="65">
        <v>13.944766039556198</v>
      </c>
      <c r="P17" s="65">
        <v>108.66548672566371</v>
      </c>
      <c r="Q17" s="125">
        <v>0.8889972866680893</v>
      </c>
      <c r="R17" s="69">
        <v>149581</v>
      </c>
      <c r="S17" s="69">
        <v>130574</v>
      </c>
      <c r="T17" s="69">
        <v>83055</v>
      </c>
      <c r="U17" s="69">
        <v>36508</v>
      </c>
      <c r="V17" s="69">
        <v>10103</v>
      </c>
      <c r="W17" s="69">
        <v>41113</v>
      </c>
      <c r="X17" s="69">
        <v>80374</v>
      </c>
      <c r="Y17" s="65">
        <v>0.14556496699189725</v>
      </c>
      <c r="Z17" s="65">
        <v>0.80098729757389675</v>
      </c>
      <c r="AA17" s="65">
        <v>3.0972115700668343</v>
      </c>
      <c r="AB17" s="65">
        <v>13.805602296347619</v>
      </c>
      <c r="AC17" s="65">
        <v>2.6382895920998224</v>
      </c>
      <c r="AD17" s="125">
        <v>0.86106203498643841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14</v>
      </c>
      <c r="F19" s="124">
        <v>21</v>
      </c>
      <c r="G19" s="124">
        <v>17</v>
      </c>
      <c r="H19" s="124">
        <v>6</v>
      </c>
      <c r="I19" s="124">
        <v>0</v>
      </c>
      <c r="J19" s="124">
        <v>2</v>
      </c>
      <c r="K19" s="124">
        <v>5</v>
      </c>
      <c r="L19" s="65">
        <v>-0.33333333333333337</v>
      </c>
      <c r="M19" s="65">
        <v>-0.17647058823529416</v>
      </c>
      <c r="N19" s="65">
        <v>1.3333333333333335</v>
      </c>
      <c r="O19" s="65" t="s">
        <v>48</v>
      </c>
      <c r="P19" s="65">
        <v>6</v>
      </c>
      <c r="Q19" s="125">
        <v>1.7999999999999998</v>
      </c>
      <c r="R19" s="69">
        <v>22</v>
      </c>
      <c r="S19" s="69">
        <v>27</v>
      </c>
      <c r="T19" s="69">
        <v>23</v>
      </c>
      <c r="U19" s="69">
        <v>12</v>
      </c>
      <c r="V19" s="69">
        <v>0</v>
      </c>
      <c r="W19" s="69">
        <v>3</v>
      </c>
      <c r="X19" s="69">
        <v>6</v>
      </c>
      <c r="Y19" s="65">
        <v>-0.18518518518518523</v>
      </c>
      <c r="Z19" s="65">
        <v>-4.3478260869565188E-2</v>
      </c>
      <c r="AA19" s="65">
        <v>0.83333333333333326</v>
      </c>
      <c r="AB19" s="65" t="s">
        <v>48</v>
      </c>
      <c r="AC19" s="65">
        <v>6.333333333333333</v>
      </c>
      <c r="AD19" s="125">
        <v>2.6666666666666665</v>
      </c>
      <c r="AE19" s="69">
        <v>733</v>
      </c>
      <c r="AF19" s="69">
        <v>708</v>
      </c>
      <c r="AG19" s="69">
        <v>658</v>
      </c>
      <c r="AH19" s="69">
        <v>47</v>
      </c>
      <c r="AI19" s="69">
        <v>9</v>
      </c>
      <c r="AJ19" s="69">
        <v>290</v>
      </c>
      <c r="AK19" s="69">
        <v>9</v>
      </c>
      <c r="AL19" s="184">
        <v>290</v>
      </c>
    </row>
    <row r="20" spans="1:38" s="178" customFormat="1" ht="11.25">
      <c r="A20" s="177"/>
      <c r="B20" s="145"/>
      <c r="C20" s="27" t="s">
        <v>20</v>
      </c>
      <c r="D20" s="123"/>
      <c r="E20" s="124">
        <v>15053</v>
      </c>
      <c r="F20" s="124">
        <v>31321</v>
      </c>
      <c r="G20" s="124">
        <v>14734</v>
      </c>
      <c r="H20" s="124">
        <v>1346</v>
      </c>
      <c r="I20" s="124">
        <v>0</v>
      </c>
      <c r="J20" s="124">
        <v>887</v>
      </c>
      <c r="K20" s="124">
        <v>4876</v>
      </c>
      <c r="L20" s="65">
        <v>-0.51939593244149296</v>
      </c>
      <c r="M20" s="65">
        <v>2.1650604045065913E-2</v>
      </c>
      <c r="N20" s="65">
        <v>10.183506686478454</v>
      </c>
      <c r="O20" s="65" t="s">
        <v>48</v>
      </c>
      <c r="P20" s="65">
        <v>15.970687711386695</v>
      </c>
      <c r="Q20" s="125">
        <v>2.0871616078753075</v>
      </c>
      <c r="R20" s="69">
        <v>27982</v>
      </c>
      <c r="S20" s="69">
        <v>39741</v>
      </c>
      <c r="T20" s="69">
        <v>20846</v>
      </c>
      <c r="U20" s="69">
        <v>3085</v>
      </c>
      <c r="V20" s="69">
        <v>0</v>
      </c>
      <c r="W20" s="69">
        <v>1753</v>
      </c>
      <c r="X20" s="69">
        <v>6484</v>
      </c>
      <c r="Y20" s="65">
        <v>-0.29589089353564324</v>
      </c>
      <c r="Z20" s="65">
        <v>0.34231986951933235</v>
      </c>
      <c r="AA20" s="65">
        <v>8.070340356564019</v>
      </c>
      <c r="AB20" s="65" t="s">
        <v>48</v>
      </c>
      <c r="AC20" s="65">
        <v>14.962350256702795</v>
      </c>
      <c r="AD20" s="125">
        <v>3.3155459592843926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149</v>
      </c>
      <c r="F22" s="124">
        <v>87</v>
      </c>
      <c r="G22" s="124">
        <v>108</v>
      </c>
      <c r="H22" s="124">
        <v>24</v>
      </c>
      <c r="I22" s="124">
        <v>0</v>
      </c>
      <c r="J22" s="124">
        <v>10</v>
      </c>
      <c r="K22" s="124">
        <v>44</v>
      </c>
      <c r="L22" s="65">
        <v>0.71264367816091956</v>
      </c>
      <c r="M22" s="65">
        <v>0.37962962962962954</v>
      </c>
      <c r="N22" s="65">
        <v>5.208333333333333</v>
      </c>
      <c r="O22" s="65" t="s">
        <v>48</v>
      </c>
      <c r="P22" s="65">
        <v>13.9</v>
      </c>
      <c r="Q22" s="125">
        <v>2.3863636363636362</v>
      </c>
      <c r="R22" s="69">
        <v>396</v>
      </c>
      <c r="S22" s="69">
        <v>259</v>
      </c>
      <c r="T22" s="69">
        <v>287</v>
      </c>
      <c r="U22" s="69">
        <v>53</v>
      </c>
      <c r="V22" s="69">
        <v>0</v>
      </c>
      <c r="W22" s="69">
        <v>43</v>
      </c>
      <c r="X22" s="69">
        <v>89</v>
      </c>
      <c r="Y22" s="65">
        <v>0.52895752895752901</v>
      </c>
      <c r="Z22" s="65">
        <v>0.37979094076655051</v>
      </c>
      <c r="AA22" s="65">
        <v>6.4716981132075473</v>
      </c>
      <c r="AB22" s="65" t="s">
        <v>48</v>
      </c>
      <c r="AC22" s="65">
        <v>8.2093023255813957</v>
      </c>
      <c r="AD22" s="125">
        <v>3.4494382022471912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376742</v>
      </c>
      <c r="F23" s="124">
        <v>316617</v>
      </c>
      <c r="G23" s="124">
        <v>297870</v>
      </c>
      <c r="H23" s="124">
        <v>32594</v>
      </c>
      <c r="I23" s="124">
        <v>0</v>
      </c>
      <c r="J23" s="124">
        <v>28535</v>
      </c>
      <c r="K23" s="124">
        <v>117674</v>
      </c>
      <c r="L23" s="65">
        <v>0.18989820508690314</v>
      </c>
      <c r="M23" s="65">
        <v>0.26478665189512207</v>
      </c>
      <c r="N23" s="65">
        <v>10.558630422777199</v>
      </c>
      <c r="O23" s="65" t="s">
        <v>48</v>
      </c>
      <c r="P23" s="65">
        <v>12.20280357455756</v>
      </c>
      <c r="Q23" s="125">
        <v>2.2015738395907336</v>
      </c>
      <c r="R23" s="69">
        <v>1113991</v>
      </c>
      <c r="S23" s="69">
        <v>913055</v>
      </c>
      <c r="T23" s="69">
        <v>836274</v>
      </c>
      <c r="U23" s="69">
        <v>68454</v>
      </c>
      <c r="V23" s="69">
        <v>0</v>
      </c>
      <c r="W23" s="69">
        <v>140552</v>
      </c>
      <c r="X23" s="69">
        <v>251900</v>
      </c>
      <c r="Y23" s="65">
        <v>0.22006998483114382</v>
      </c>
      <c r="Z23" s="65">
        <v>0.33208852600941796</v>
      </c>
      <c r="AA23" s="65">
        <v>15.273570572939491</v>
      </c>
      <c r="AB23" s="65" t="s">
        <v>48</v>
      </c>
      <c r="AC23" s="65">
        <v>6.9258281632420742</v>
      </c>
      <c r="AD23" s="125">
        <v>3.4223541087733231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542</v>
      </c>
      <c r="F27" s="130">
        <v>406</v>
      </c>
      <c r="G27" s="130">
        <v>322</v>
      </c>
      <c r="H27" s="130">
        <v>260</v>
      </c>
      <c r="I27" s="130">
        <v>5</v>
      </c>
      <c r="J27" s="130">
        <v>160</v>
      </c>
      <c r="K27" s="130">
        <v>229</v>
      </c>
      <c r="L27" s="131">
        <v>0.33497536945812811</v>
      </c>
      <c r="M27" s="131">
        <v>0.68322981366459623</v>
      </c>
      <c r="N27" s="131">
        <v>1.0846153846153848</v>
      </c>
      <c r="O27" s="131">
        <v>107.4</v>
      </c>
      <c r="P27" s="131">
        <v>2.3875000000000002</v>
      </c>
      <c r="Q27" s="132">
        <v>1.3668122270742358</v>
      </c>
      <c r="R27" s="130">
        <v>1568</v>
      </c>
      <c r="S27" s="130">
        <v>1025</v>
      </c>
      <c r="T27" s="130">
        <v>867</v>
      </c>
      <c r="U27" s="130">
        <v>631</v>
      </c>
      <c r="V27" s="130">
        <v>12</v>
      </c>
      <c r="W27" s="130">
        <v>565</v>
      </c>
      <c r="X27" s="130">
        <v>634</v>
      </c>
      <c r="Y27" s="131">
        <v>0.52975609756097564</v>
      </c>
      <c r="Z27" s="131">
        <v>0.80853517877739334</v>
      </c>
      <c r="AA27" s="131">
        <v>1.4849445324881141</v>
      </c>
      <c r="AB27" s="131">
        <v>129.66666666666666</v>
      </c>
      <c r="AC27" s="131">
        <v>1.7752212389380531</v>
      </c>
      <c r="AD27" s="132">
        <v>1.4731861198738172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1450136</v>
      </c>
      <c r="F28" s="134">
        <v>1260097</v>
      </c>
      <c r="G28" s="134">
        <v>921313</v>
      </c>
      <c r="H28" s="134">
        <v>406818</v>
      </c>
      <c r="I28" s="134">
        <v>4146</v>
      </c>
      <c r="J28" s="134">
        <v>226273</v>
      </c>
      <c r="K28" s="134">
        <v>655947</v>
      </c>
      <c r="L28" s="135">
        <v>0.15081299296800177</v>
      </c>
      <c r="M28" s="135">
        <v>0.57398842738569855</v>
      </c>
      <c r="N28" s="135">
        <v>2.5645817048409856</v>
      </c>
      <c r="O28" s="135">
        <v>348.76748673420167</v>
      </c>
      <c r="P28" s="135">
        <v>5.4087893827367823</v>
      </c>
      <c r="Q28" s="136">
        <v>1.2107517832995653</v>
      </c>
      <c r="R28" s="134">
        <v>4217135</v>
      </c>
      <c r="S28" s="134">
        <v>3237194</v>
      </c>
      <c r="T28" s="134">
        <v>2478359</v>
      </c>
      <c r="U28" s="134">
        <v>867705</v>
      </c>
      <c r="V28" s="134">
        <v>10103</v>
      </c>
      <c r="W28" s="134">
        <v>1276302</v>
      </c>
      <c r="X28" s="134">
        <v>1789862</v>
      </c>
      <c r="Y28" s="135">
        <v>0.30271309041101646</v>
      </c>
      <c r="Z28" s="135">
        <v>0.70158358817265776</v>
      </c>
      <c r="AA28" s="135">
        <v>3.8601022236820119</v>
      </c>
      <c r="AB28" s="135">
        <v>416.41413441552015</v>
      </c>
      <c r="AC28" s="135">
        <v>2.3041827091080322</v>
      </c>
      <c r="AD28" s="136">
        <v>1.3561229860179163</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4" t="str">
        <f>E9</f>
        <v>Şubat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50</vt:i4>
      </vt:variant>
      <vt:variant>
        <vt:lpstr>Adlandırılmış Aralıklar</vt:lpstr>
      </vt:variant>
      <vt:variant>
        <vt:i4>2</vt:i4>
      </vt:variant>
    </vt:vector>
  </HeadingPairs>
  <TitlesOfParts>
    <vt:vector size="52" baseType="lpstr">
      <vt:lpstr> </vt:lpstr>
      <vt:lpstr>Notlar</vt:lpstr>
      <vt:lpstr>Yasal Uyarı</vt:lpstr>
      <vt:lpstr>Gemi Doluluk Oranları</vt:lpstr>
      <vt:lpstr>Mayıs-2025</vt:lpstr>
      <vt:lpstr>Nisan-2025</vt:lpstr>
      <vt:lpstr>Mart-2025</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2025-06-12T09:20:42Z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