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Holding\Investor Relations\GPH Yolcu Istatistikleri\2026\April_2026\"/>
    </mc:Choice>
  </mc:AlternateContent>
  <xr:revisionPtr revIDLastSave="0" documentId="13_ncr:1_{76F6E0BB-E24A-497A-9531-3C638903EC5D}"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Nisan-2026" sheetId="81" r:id="rId5"/>
    <sheet name="Mart-2026" sheetId="79" r:id="rId6"/>
    <sheet name="Şubat-2026" sheetId="78" r:id="rId7"/>
    <sheet name="Ocak-2026" sheetId="77" r:id="rId8"/>
    <sheet name="Aralık-2025" sheetId="76" r:id="rId9"/>
    <sheet name="Kasım-2025" sheetId="75" r:id="rId10"/>
    <sheet name="Ekim-2025" sheetId="74" r:id="rId11"/>
    <sheet name="Eylul-2025" sheetId="73" r:id="rId12"/>
    <sheet name="Ağustos-2025" sheetId="72" r:id="rId13"/>
    <sheet name="Temmuz-2025" sheetId="71" r:id="rId14"/>
    <sheet name="Haziran-2025" sheetId="70" r:id="rId15"/>
    <sheet name="Mayıs-2025" sheetId="69" r:id="rId16"/>
    <sheet name="Nisan-2025" sheetId="68" r:id="rId17"/>
    <sheet name="Mart-2025" sheetId="67" r:id="rId18"/>
    <sheet name="Şubat-2025" sheetId="66" r:id="rId19"/>
    <sheet name="Ocak-2025" sheetId="65" r:id="rId20"/>
    <sheet name="Aralık-24" sheetId="64" r:id="rId21"/>
    <sheet name="Kasım-24" sheetId="63" r:id="rId22"/>
    <sheet name="Ekim-24" sheetId="60" r:id="rId23"/>
    <sheet name="Eylül-2024" sheetId="59" r:id="rId24"/>
    <sheet name="Ağustos-24" sheetId="58" r:id="rId25"/>
    <sheet name="Temmuz-24" sheetId="57" r:id="rId26"/>
    <sheet name="Haziran-24" sheetId="56" r:id="rId27"/>
    <sheet name="Mayıs-24" sheetId="54" r:id="rId28"/>
    <sheet name="Nisan-24" sheetId="51" r:id="rId29"/>
    <sheet name="Mart-24" sheetId="52" r:id="rId30"/>
    <sheet name="Şubat-24" sheetId="53" r:id="rId31"/>
    <sheet name="Ocak-24" sheetId="48" r:id="rId32"/>
    <sheet name="Aralık-23" sheetId="47" r:id="rId33"/>
    <sheet name="Kasım-23" sheetId="46" r:id="rId34"/>
    <sheet name="Ekim-23" sheetId="45" r:id="rId35"/>
    <sheet name="Eylül-23" sheetId="44" r:id="rId36"/>
    <sheet name="Ağustos-23" sheetId="42" r:id="rId37"/>
    <sheet name="Temmuz-23" sheetId="41" r:id="rId38"/>
    <sheet name="Haziran-23" sheetId="40" r:id="rId39"/>
    <sheet name="Mayıs-23" sheetId="37" r:id="rId40"/>
    <sheet name="Nisan-23" sheetId="36" r:id="rId41"/>
    <sheet name="Mart-23" sheetId="34" r:id="rId42"/>
    <sheet name="Mart-23_Eski Raporlama" sheetId="33" r:id="rId43"/>
    <sheet name="Şubat-23" sheetId="32" r:id="rId44"/>
    <sheet name="Ocak-23" sheetId="31" r:id="rId45"/>
    <sheet name="Aralık-22" sheetId="28" r:id="rId46"/>
    <sheet name="Kasım-22" sheetId="29" r:id="rId47"/>
    <sheet name="Ekim-22" sheetId="30" r:id="rId48"/>
    <sheet name="Eylül-22" sheetId="24" r:id="rId49"/>
    <sheet name="Ağustos-22 " sheetId="22" r:id="rId50"/>
    <sheet name="Tem-22" sheetId="21" r:id="rId51"/>
    <sheet name="Haz-22" sheetId="20" r:id="rId52"/>
    <sheet name="May-22" sheetId="19" r:id="rId53"/>
    <sheet name="Nis-22" sheetId="18" r:id="rId54"/>
    <sheet name="Mart-22" sheetId="17" r:id="rId55"/>
    <sheet name="Subat-22" sheetId="16" r:id="rId56"/>
    <sheet name="Ocak-22" sheetId="15" r:id="rId57"/>
    <sheet name="Aralık-21" sheetId="14" r:id="rId58"/>
    <sheet name="Kasım-21" sheetId="10" r:id="rId59"/>
    <sheet name="Ekim-21" sheetId="9" r:id="rId60"/>
    <sheet name="Eylül-21" sheetId="1" r:id="rId61"/>
  </sheets>
  <definedNames>
    <definedName name="_Order1" hidden="1">255</definedName>
    <definedName name="_Order2" hidden="1">255</definedName>
    <definedName name="AcqOppSwitch" localSheetId="12">#REF!</definedName>
    <definedName name="AcqOppSwitch" localSheetId="49">#REF!</definedName>
    <definedName name="AcqOppSwitch" localSheetId="36">#REF!</definedName>
    <definedName name="AcqOppSwitch" localSheetId="24">#REF!</definedName>
    <definedName name="AcqOppSwitch" localSheetId="8">#REF!</definedName>
    <definedName name="AcqOppSwitch" localSheetId="32">#REF!</definedName>
    <definedName name="AcqOppSwitch" localSheetId="20">#REF!</definedName>
    <definedName name="AcqOppSwitch" localSheetId="10">#REF!</definedName>
    <definedName name="AcqOppSwitch" localSheetId="34">#REF!</definedName>
    <definedName name="AcqOppSwitch" localSheetId="22">#REF!</definedName>
    <definedName name="AcqOppSwitch" localSheetId="11">#REF!</definedName>
    <definedName name="AcqOppSwitch" localSheetId="23">#REF!</definedName>
    <definedName name="AcqOppSwitch" localSheetId="48">#REF!</definedName>
    <definedName name="AcqOppSwitch" localSheetId="35">#REF!</definedName>
    <definedName name="AcqOppSwitch" localSheetId="3">#REF!</definedName>
    <definedName name="AcqOppSwitch" localSheetId="14">#REF!</definedName>
    <definedName name="AcqOppSwitch" localSheetId="38">#REF!</definedName>
    <definedName name="AcqOppSwitch" localSheetId="26">#REF!</definedName>
    <definedName name="AcqOppSwitch" localSheetId="9">#REF!</definedName>
    <definedName name="AcqOppSwitch" localSheetId="33">#REF!</definedName>
    <definedName name="AcqOppSwitch" localSheetId="21">#REF!</definedName>
    <definedName name="AcqOppSwitch" localSheetId="17">#REF!</definedName>
    <definedName name="AcqOppSwitch" localSheetId="5">#REF!</definedName>
    <definedName name="AcqOppSwitch" localSheetId="41">#REF!</definedName>
    <definedName name="AcqOppSwitch" localSheetId="42">#REF!</definedName>
    <definedName name="AcqOppSwitch" localSheetId="29">#REF!</definedName>
    <definedName name="AcqOppSwitch" localSheetId="15">#REF!</definedName>
    <definedName name="AcqOppSwitch" localSheetId="39">#REF!</definedName>
    <definedName name="AcqOppSwitch" localSheetId="27">#REF!</definedName>
    <definedName name="AcqOppSwitch" localSheetId="16">#REF!</definedName>
    <definedName name="AcqOppSwitch" localSheetId="4">#REF!</definedName>
    <definedName name="AcqOppSwitch" localSheetId="40">#REF!</definedName>
    <definedName name="AcqOppSwitch" localSheetId="28">#REF!</definedName>
    <definedName name="AcqOppSwitch" localSheetId="19">#REF!</definedName>
    <definedName name="AcqOppSwitch" localSheetId="7">#REF!</definedName>
    <definedName name="AcqOppSwitch" localSheetId="44">#REF!</definedName>
    <definedName name="AcqOppSwitch" localSheetId="31">#REF!</definedName>
    <definedName name="AcqOppSwitch" localSheetId="18">#REF!</definedName>
    <definedName name="AcqOppSwitch" localSheetId="6">#REF!</definedName>
    <definedName name="AcqOppSwitch" localSheetId="43">#REF!</definedName>
    <definedName name="AcqOppSwitch" localSheetId="30">#REF!</definedName>
    <definedName name="AcqOppSwitch" localSheetId="13">#REF!</definedName>
    <definedName name="AcqOppSwitch" localSheetId="37">#REF!</definedName>
    <definedName name="AcqOppSwitch" localSheetId="25">#REF!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12">#REF!</definedName>
    <definedName name="KalundborgSwitch" localSheetId="49">#REF!</definedName>
    <definedName name="KalundborgSwitch" localSheetId="36">#REF!</definedName>
    <definedName name="KalundborgSwitch" localSheetId="24">#REF!</definedName>
    <definedName name="KalundborgSwitch" localSheetId="8">#REF!</definedName>
    <definedName name="KalundborgSwitch" localSheetId="32">#REF!</definedName>
    <definedName name="KalundborgSwitch" localSheetId="20">#REF!</definedName>
    <definedName name="KalundborgSwitch" localSheetId="10">#REF!</definedName>
    <definedName name="KalundborgSwitch" localSheetId="34">#REF!</definedName>
    <definedName name="KalundborgSwitch" localSheetId="22">#REF!</definedName>
    <definedName name="KalundborgSwitch" localSheetId="11">#REF!</definedName>
    <definedName name="KalundborgSwitch" localSheetId="23">#REF!</definedName>
    <definedName name="KalundborgSwitch" localSheetId="48">#REF!</definedName>
    <definedName name="KalundborgSwitch" localSheetId="35">#REF!</definedName>
    <definedName name="KalundborgSwitch" localSheetId="3">#REF!</definedName>
    <definedName name="KalundborgSwitch" localSheetId="14">#REF!</definedName>
    <definedName name="KalundborgSwitch" localSheetId="38">#REF!</definedName>
    <definedName name="KalundborgSwitch" localSheetId="26">#REF!</definedName>
    <definedName name="KalundborgSwitch" localSheetId="9">#REF!</definedName>
    <definedName name="KalundborgSwitch" localSheetId="33">#REF!</definedName>
    <definedName name="KalundborgSwitch" localSheetId="21">#REF!</definedName>
    <definedName name="KalundborgSwitch" localSheetId="17">#REF!</definedName>
    <definedName name="KalundborgSwitch" localSheetId="5">#REF!</definedName>
    <definedName name="KalundborgSwitch" localSheetId="41">#REF!</definedName>
    <definedName name="KalundborgSwitch" localSheetId="42">#REF!</definedName>
    <definedName name="KalundborgSwitch" localSheetId="29">#REF!</definedName>
    <definedName name="KalundborgSwitch" localSheetId="15">#REF!</definedName>
    <definedName name="KalundborgSwitch" localSheetId="39">#REF!</definedName>
    <definedName name="KalundborgSwitch" localSheetId="27">#REF!</definedName>
    <definedName name="KalundborgSwitch" localSheetId="16">#REF!</definedName>
    <definedName name="KalundborgSwitch" localSheetId="4">#REF!</definedName>
    <definedName name="KalundborgSwitch" localSheetId="40">#REF!</definedName>
    <definedName name="KalundborgSwitch" localSheetId="28">#REF!</definedName>
    <definedName name="KalundborgSwitch" localSheetId="19">#REF!</definedName>
    <definedName name="KalundborgSwitch" localSheetId="7">#REF!</definedName>
    <definedName name="KalundborgSwitch" localSheetId="44">#REF!</definedName>
    <definedName name="KalundborgSwitch" localSheetId="31">#REF!</definedName>
    <definedName name="KalundborgSwitch" localSheetId="18">#REF!</definedName>
    <definedName name="KalundborgSwitch" localSheetId="6">#REF!</definedName>
    <definedName name="KalundborgSwitch" localSheetId="43">#REF!</definedName>
    <definedName name="KalundborgSwitch" localSheetId="30">#REF!</definedName>
    <definedName name="KalundborgSwitch" localSheetId="13">#REF!</definedName>
    <definedName name="KalundborgSwitch" localSheetId="37">#REF!</definedName>
    <definedName name="KalundborgSwitch" localSheetId="25">#REF!</definedName>
    <definedName name="LasPalmasSwitch" localSheetId="12">#REF!</definedName>
    <definedName name="LasPalmasSwitch" localSheetId="49">#REF!</definedName>
    <definedName name="LasPalmasSwitch" localSheetId="36">#REF!</definedName>
    <definedName name="LasPalmasSwitch" localSheetId="24">#REF!</definedName>
    <definedName name="LasPalmasSwitch" localSheetId="8">#REF!</definedName>
    <definedName name="LasPalmasSwitch" localSheetId="45">#REF!</definedName>
    <definedName name="LasPalmasSwitch" localSheetId="32">#REF!</definedName>
    <definedName name="LasPalmasSwitch" localSheetId="20">#REF!</definedName>
    <definedName name="LasPalmasSwitch" localSheetId="10">#REF!</definedName>
    <definedName name="LasPalmasSwitch" localSheetId="47">#REF!</definedName>
    <definedName name="LasPalmasSwitch" localSheetId="34">#REF!</definedName>
    <definedName name="LasPalmasSwitch" localSheetId="22">#REF!</definedName>
    <definedName name="LasPalmasSwitch" localSheetId="11">#REF!</definedName>
    <definedName name="LasPalmasSwitch" localSheetId="23">#REF!</definedName>
    <definedName name="LasPalmasSwitch" localSheetId="48">#REF!</definedName>
    <definedName name="LasPalmasSwitch" localSheetId="35">#REF!</definedName>
    <definedName name="LasPalmasSwitch" localSheetId="3">#REF!</definedName>
    <definedName name="LasPalmasSwitch" localSheetId="14">#REF!</definedName>
    <definedName name="LasPalmasSwitch" localSheetId="38">#REF!</definedName>
    <definedName name="LasPalmasSwitch" localSheetId="26">#REF!</definedName>
    <definedName name="LasPalmasSwitch" localSheetId="9">#REF!</definedName>
    <definedName name="LasPalmasSwitch" localSheetId="46">#REF!</definedName>
    <definedName name="LasPalmasSwitch" localSheetId="33">#REF!</definedName>
    <definedName name="LasPalmasSwitch" localSheetId="21">#REF!</definedName>
    <definedName name="LasPalmasSwitch" localSheetId="17">#REF!</definedName>
    <definedName name="LasPalmasSwitch" localSheetId="5">#REF!</definedName>
    <definedName name="LasPalmasSwitch" localSheetId="41">#REF!</definedName>
    <definedName name="LasPalmasSwitch" localSheetId="42">#REF!</definedName>
    <definedName name="LasPalmasSwitch" localSheetId="29">#REF!</definedName>
    <definedName name="LasPalmasSwitch" localSheetId="15">#REF!</definedName>
    <definedName name="LasPalmasSwitch" localSheetId="39">#REF!</definedName>
    <definedName name="LasPalmasSwitch" localSheetId="27">#REF!</definedName>
    <definedName name="LasPalmasSwitch" localSheetId="16">#REF!</definedName>
    <definedName name="LasPalmasSwitch" localSheetId="4">#REF!</definedName>
    <definedName name="LasPalmasSwitch" localSheetId="40">#REF!</definedName>
    <definedName name="LasPalmasSwitch" localSheetId="28">#REF!</definedName>
    <definedName name="LasPalmasSwitch" localSheetId="1">#REF!</definedName>
    <definedName name="LasPalmasSwitch" localSheetId="19">#REF!</definedName>
    <definedName name="LasPalmasSwitch" localSheetId="7">#REF!</definedName>
    <definedName name="LasPalmasSwitch" localSheetId="44">#REF!</definedName>
    <definedName name="LasPalmasSwitch" localSheetId="31">#REF!</definedName>
    <definedName name="LasPalmasSwitch" localSheetId="18">#REF!</definedName>
    <definedName name="LasPalmasSwitch" localSheetId="6">#REF!</definedName>
    <definedName name="LasPalmasSwitch" localSheetId="43">#REF!</definedName>
    <definedName name="LasPalmasSwitch" localSheetId="30">#REF!</definedName>
    <definedName name="LasPalmasSwitch" localSheetId="13">#REF!</definedName>
    <definedName name="LasPalmasSwitch" localSheetId="37">#REF!</definedName>
    <definedName name="LasPalmasSwitch" localSheetId="25">#REF!</definedName>
    <definedName name="LasPalmasSwitch" localSheetId="2">#REF!</definedName>
    <definedName name="ll" localSheetId="49">#REF!</definedName>
    <definedName name="ll">#REF!</definedName>
    <definedName name="ProjectionsSwitch" localSheetId="12">#REF!</definedName>
    <definedName name="ProjectionsSwitch" localSheetId="49">#REF!</definedName>
    <definedName name="ProjectionsSwitch" localSheetId="36">#REF!</definedName>
    <definedName name="ProjectionsSwitch" localSheetId="24">#REF!</definedName>
    <definedName name="ProjectionsSwitch" localSheetId="8">#REF!</definedName>
    <definedName name="ProjectionsSwitch" localSheetId="32">#REF!</definedName>
    <definedName name="ProjectionsSwitch" localSheetId="20">#REF!</definedName>
    <definedName name="ProjectionsSwitch" localSheetId="10">#REF!</definedName>
    <definedName name="ProjectionsSwitch" localSheetId="34">#REF!</definedName>
    <definedName name="ProjectionsSwitch" localSheetId="22">#REF!</definedName>
    <definedName name="ProjectionsSwitch" localSheetId="11">#REF!</definedName>
    <definedName name="ProjectionsSwitch" localSheetId="23">#REF!</definedName>
    <definedName name="ProjectionsSwitch" localSheetId="48">#REF!</definedName>
    <definedName name="ProjectionsSwitch" localSheetId="35">#REF!</definedName>
    <definedName name="ProjectionsSwitch" localSheetId="3">#REF!</definedName>
    <definedName name="ProjectionsSwitch" localSheetId="14">#REF!</definedName>
    <definedName name="ProjectionsSwitch" localSheetId="38">#REF!</definedName>
    <definedName name="ProjectionsSwitch" localSheetId="26">#REF!</definedName>
    <definedName name="ProjectionsSwitch" localSheetId="9">#REF!</definedName>
    <definedName name="ProjectionsSwitch" localSheetId="33">#REF!</definedName>
    <definedName name="ProjectionsSwitch" localSheetId="21">#REF!</definedName>
    <definedName name="ProjectionsSwitch" localSheetId="17">#REF!</definedName>
    <definedName name="ProjectionsSwitch" localSheetId="5">#REF!</definedName>
    <definedName name="ProjectionsSwitch" localSheetId="41">#REF!</definedName>
    <definedName name="ProjectionsSwitch" localSheetId="42">#REF!</definedName>
    <definedName name="ProjectionsSwitch" localSheetId="29">#REF!</definedName>
    <definedName name="ProjectionsSwitch" localSheetId="15">#REF!</definedName>
    <definedName name="ProjectionsSwitch" localSheetId="39">#REF!</definedName>
    <definedName name="ProjectionsSwitch" localSheetId="27">#REF!</definedName>
    <definedName name="ProjectionsSwitch" localSheetId="16">#REF!</definedName>
    <definedName name="ProjectionsSwitch" localSheetId="4">#REF!</definedName>
    <definedName name="ProjectionsSwitch" localSheetId="40">#REF!</definedName>
    <definedName name="ProjectionsSwitch" localSheetId="28">#REF!</definedName>
    <definedName name="ProjectionsSwitch" localSheetId="19">#REF!</definedName>
    <definedName name="ProjectionsSwitch" localSheetId="7">#REF!</definedName>
    <definedName name="ProjectionsSwitch" localSheetId="44">#REF!</definedName>
    <definedName name="ProjectionsSwitch" localSheetId="31">#REF!</definedName>
    <definedName name="ProjectionsSwitch" localSheetId="18">#REF!</definedName>
    <definedName name="ProjectionsSwitch" localSheetId="6">#REF!</definedName>
    <definedName name="ProjectionsSwitch" localSheetId="43">#REF!</definedName>
    <definedName name="ProjectionsSwitch" localSheetId="30">#REF!</definedName>
    <definedName name="ProjectionsSwitch" localSheetId="13">#REF!</definedName>
    <definedName name="ProjectionsSwitch" localSheetId="37">#REF!</definedName>
    <definedName name="ProjectionsSwitch" localSheetId="25">#REF!</definedName>
    <definedName name="SanJuanSwitch" localSheetId="12">#REF!</definedName>
    <definedName name="SanJuanSwitch" localSheetId="49">#REF!</definedName>
    <definedName name="SanJuanSwitch" localSheetId="36">#REF!</definedName>
    <definedName name="SanJuanSwitch" localSheetId="24">#REF!</definedName>
    <definedName name="SanJuanSwitch" localSheetId="8">#REF!</definedName>
    <definedName name="SanJuanSwitch" localSheetId="32">#REF!</definedName>
    <definedName name="SanJuanSwitch" localSheetId="20">#REF!</definedName>
    <definedName name="SanJuanSwitch" localSheetId="10">#REF!</definedName>
    <definedName name="SanJuanSwitch" localSheetId="34">#REF!</definedName>
    <definedName name="SanJuanSwitch" localSheetId="22">#REF!</definedName>
    <definedName name="SanJuanSwitch" localSheetId="11">#REF!</definedName>
    <definedName name="SanJuanSwitch" localSheetId="23">#REF!</definedName>
    <definedName name="SanJuanSwitch" localSheetId="48">#REF!</definedName>
    <definedName name="SanJuanSwitch" localSheetId="35">#REF!</definedName>
    <definedName name="SanJuanSwitch" localSheetId="3">#REF!</definedName>
    <definedName name="SanJuanSwitch" localSheetId="14">#REF!</definedName>
    <definedName name="SanJuanSwitch" localSheetId="38">#REF!</definedName>
    <definedName name="SanJuanSwitch" localSheetId="26">#REF!</definedName>
    <definedName name="SanJuanSwitch" localSheetId="9">#REF!</definedName>
    <definedName name="SanJuanSwitch" localSheetId="33">#REF!</definedName>
    <definedName name="SanJuanSwitch" localSheetId="21">#REF!</definedName>
    <definedName name="SanJuanSwitch" localSheetId="17">#REF!</definedName>
    <definedName name="SanJuanSwitch" localSheetId="5">#REF!</definedName>
    <definedName name="SanJuanSwitch" localSheetId="41">#REF!</definedName>
    <definedName name="SanJuanSwitch" localSheetId="42">#REF!</definedName>
    <definedName name="SanJuanSwitch" localSheetId="29">#REF!</definedName>
    <definedName name="SanJuanSwitch" localSheetId="15">#REF!</definedName>
    <definedName name="SanJuanSwitch" localSheetId="39">#REF!</definedName>
    <definedName name="SanJuanSwitch" localSheetId="27">#REF!</definedName>
    <definedName name="SanJuanSwitch" localSheetId="16">#REF!</definedName>
    <definedName name="SanJuanSwitch" localSheetId="4">#REF!</definedName>
    <definedName name="SanJuanSwitch" localSheetId="40">#REF!</definedName>
    <definedName name="SanJuanSwitch" localSheetId="28">#REF!</definedName>
    <definedName name="SanJuanSwitch" localSheetId="19">#REF!</definedName>
    <definedName name="SanJuanSwitch" localSheetId="7">#REF!</definedName>
    <definedName name="SanJuanSwitch" localSheetId="44">#REF!</definedName>
    <definedName name="SanJuanSwitch" localSheetId="31">#REF!</definedName>
    <definedName name="SanJuanSwitch" localSheetId="18">#REF!</definedName>
    <definedName name="SanJuanSwitch" localSheetId="6">#REF!</definedName>
    <definedName name="SanJuanSwitch" localSheetId="43">#REF!</definedName>
    <definedName name="SanJuanSwitch" localSheetId="30">#REF!</definedName>
    <definedName name="SanJuanSwitch" localSheetId="13">#REF!</definedName>
    <definedName name="SanJuanSwitch" localSheetId="37">#REF!</definedName>
    <definedName name="SanJuanSwitch" localSheetId="25">#REF!</definedName>
    <definedName name="ScenarioSwitch" localSheetId="12">#REF!</definedName>
    <definedName name="ScenarioSwitch" localSheetId="49">#REF!</definedName>
    <definedName name="ScenarioSwitch" localSheetId="36">#REF!</definedName>
    <definedName name="ScenarioSwitch" localSheetId="24">#REF!</definedName>
    <definedName name="ScenarioSwitch" localSheetId="8">#REF!</definedName>
    <definedName name="ScenarioSwitch" localSheetId="32">#REF!</definedName>
    <definedName name="ScenarioSwitch" localSheetId="20">#REF!</definedName>
    <definedName name="ScenarioSwitch" localSheetId="10">#REF!</definedName>
    <definedName name="ScenarioSwitch" localSheetId="34">#REF!</definedName>
    <definedName name="ScenarioSwitch" localSheetId="22">#REF!</definedName>
    <definedName name="ScenarioSwitch" localSheetId="11">#REF!</definedName>
    <definedName name="ScenarioSwitch" localSheetId="23">#REF!</definedName>
    <definedName name="ScenarioSwitch" localSheetId="48">#REF!</definedName>
    <definedName name="ScenarioSwitch" localSheetId="35">#REF!</definedName>
    <definedName name="ScenarioSwitch" localSheetId="3">#REF!</definedName>
    <definedName name="ScenarioSwitch" localSheetId="14">#REF!</definedName>
    <definedName name="ScenarioSwitch" localSheetId="38">#REF!</definedName>
    <definedName name="ScenarioSwitch" localSheetId="26">#REF!</definedName>
    <definedName name="ScenarioSwitch" localSheetId="9">#REF!</definedName>
    <definedName name="ScenarioSwitch" localSheetId="33">#REF!</definedName>
    <definedName name="ScenarioSwitch" localSheetId="21">#REF!</definedName>
    <definedName name="ScenarioSwitch" localSheetId="17">#REF!</definedName>
    <definedName name="ScenarioSwitch" localSheetId="5">#REF!</definedName>
    <definedName name="ScenarioSwitch" localSheetId="41">#REF!</definedName>
    <definedName name="ScenarioSwitch" localSheetId="42">#REF!</definedName>
    <definedName name="ScenarioSwitch" localSheetId="29">#REF!</definedName>
    <definedName name="ScenarioSwitch" localSheetId="15">#REF!</definedName>
    <definedName name="ScenarioSwitch" localSheetId="39">#REF!</definedName>
    <definedName name="ScenarioSwitch" localSheetId="27">#REF!</definedName>
    <definedName name="ScenarioSwitch" localSheetId="16">#REF!</definedName>
    <definedName name="ScenarioSwitch" localSheetId="4">#REF!</definedName>
    <definedName name="ScenarioSwitch" localSheetId="40">#REF!</definedName>
    <definedName name="ScenarioSwitch" localSheetId="28">#REF!</definedName>
    <definedName name="ScenarioSwitch" localSheetId="19">#REF!</definedName>
    <definedName name="ScenarioSwitch" localSheetId="7">#REF!</definedName>
    <definedName name="ScenarioSwitch" localSheetId="44">#REF!</definedName>
    <definedName name="ScenarioSwitch" localSheetId="31">#REF!</definedName>
    <definedName name="ScenarioSwitch" localSheetId="18">#REF!</definedName>
    <definedName name="ScenarioSwitch" localSheetId="6">#REF!</definedName>
    <definedName name="ScenarioSwitch" localSheetId="43">#REF!</definedName>
    <definedName name="ScenarioSwitch" localSheetId="30">#REF!</definedName>
    <definedName name="ScenarioSwitch" localSheetId="13">#REF!</definedName>
    <definedName name="ScenarioSwitch" localSheetId="37">#REF!</definedName>
    <definedName name="ScenarioSwitch" localSheetId="25">#REF!</definedName>
    <definedName name="TortolaSwitch" localSheetId="12">#REF!</definedName>
    <definedName name="TortolaSwitch" localSheetId="49">#REF!</definedName>
    <definedName name="TortolaSwitch" localSheetId="36">#REF!</definedName>
    <definedName name="TortolaSwitch" localSheetId="24">#REF!</definedName>
    <definedName name="TortolaSwitch" localSheetId="8">#REF!</definedName>
    <definedName name="TortolaSwitch" localSheetId="32">#REF!</definedName>
    <definedName name="TortolaSwitch" localSheetId="20">#REF!</definedName>
    <definedName name="TortolaSwitch" localSheetId="10">#REF!</definedName>
    <definedName name="TortolaSwitch" localSheetId="34">#REF!</definedName>
    <definedName name="TortolaSwitch" localSheetId="22">#REF!</definedName>
    <definedName name="TortolaSwitch" localSheetId="11">#REF!</definedName>
    <definedName name="TortolaSwitch" localSheetId="23">#REF!</definedName>
    <definedName name="TortolaSwitch" localSheetId="48">#REF!</definedName>
    <definedName name="TortolaSwitch" localSheetId="35">#REF!</definedName>
    <definedName name="TortolaSwitch" localSheetId="3">#REF!</definedName>
    <definedName name="TortolaSwitch" localSheetId="14">#REF!</definedName>
    <definedName name="TortolaSwitch" localSheetId="38">#REF!</definedName>
    <definedName name="TortolaSwitch" localSheetId="26">#REF!</definedName>
    <definedName name="TortolaSwitch" localSheetId="9">#REF!</definedName>
    <definedName name="TortolaSwitch" localSheetId="33">#REF!</definedName>
    <definedName name="TortolaSwitch" localSheetId="21">#REF!</definedName>
    <definedName name="TortolaSwitch" localSheetId="17">#REF!</definedName>
    <definedName name="TortolaSwitch" localSheetId="5">#REF!</definedName>
    <definedName name="TortolaSwitch" localSheetId="41">#REF!</definedName>
    <definedName name="TortolaSwitch" localSheetId="42">#REF!</definedName>
    <definedName name="TortolaSwitch" localSheetId="29">#REF!</definedName>
    <definedName name="TortolaSwitch" localSheetId="15">#REF!</definedName>
    <definedName name="TortolaSwitch" localSheetId="39">#REF!</definedName>
    <definedName name="TortolaSwitch" localSheetId="27">#REF!</definedName>
    <definedName name="TortolaSwitch" localSheetId="16">#REF!</definedName>
    <definedName name="TortolaSwitch" localSheetId="4">#REF!</definedName>
    <definedName name="TortolaSwitch" localSheetId="40">#REF!</definedName>
    <definedName name="TortolaSwitch" localSheetId="28">#REF!</definedName>
    <definedName name="TortolaSwitch" localSheetId="19">#REF!</definedName>
    <definedName name="TortolaSwitch" localSheetId="7">#REF!</definedName>
    <definedName name="TortolaSwitch" localSheetId="44">#REF!</definedName>
    <definedName name="TortolaSwitch" localSheetId="31">#REF!</definedName>
    <definedName name="TortolaSwitch" localSheetId="18">#REF!</definedName>
    <definedName name="TortolaSwitch" localSheetId="6">#REF!</definedName>
    <definedName name="TortolaSwitch" localSheetId="43">#REF!</definedName>
    <definedName name="TortolaSwitch" localSheetId="30">#REF!</definedName>
    <definedName name="TortolaSwitch" localSheetId="13">#REF!</definedName>
    <definedName name="TortolaSwitch" localSheetId="37">#REF!</definedName>
    <definedName name="TortolaSwitch" localSheetId="25">#REF!</definedName>
    <definedName name="ValenciaSwitch" localSheetId="12">#REF!</definedName>
    <definedName name="ValenciaSwitch" localSheetId="49">#REF!</definedName>
    <definedName name="ValenciaSwitch" localSheetId="36">#REF!</definedName>
    <definedName name="ValenciaSwitch" localSheetId="24">#REF!</definedName>
    <definedName name="ValenciaSwitch" localSheetId="8">#REF!</definedName>
    <definedName name="ValenciaSwitch" localSheetId="32">#REF!</definedName>
    <definedName name="ValenciaSwitch" localSheetId="20">#REF!</definedName>
    <definedName name="ValenciaSwitch" localSheetId="10">#REF!</definedName>
    <definedName name="ValenciaSwitch" localSheetId="34">#REF!</definedName>
    <definedName name="ValenciaSwitch" localSheetId="22">#REF!</definedName>
    <definedName name="ValenciaSwitch" localSheetId="11">#REF!</definedName>
    <definedName name="ValenciaSwitch" localSheetId="23">#REF!</definedName>
    <definedName name="ValenciaSwitch" localSheetId="48">#REF!</definedName>
    <definedName name="ValenciaSwitch" localSheetId="35">#REF!</definedName>
    <definedName name="ValenciaSwitch" localSheetId="3">#REF!</definedName>
    <definedName name="ValenciaSwitch" localSheetId="14">#REF!</definedName>
    <definedName name="ValenciaSwitch" localSheetId="38">#REF!</definedName>
    <definedName name="ValenciaSwitch" localSheetId="26">#REF!</definedName>
    <definedName name="ValenciaSwitch" localSheetId="9">#REF!</definedName>
    <definedName name="ValenciaSwitch" localSheetId="33">#REF!</definedName>
    <definedName name="ValenciaSwitch" localSheetId="21">#REF!</definedName>
    <definedName name="ValenciaSwitch" localSheetId="17">#REF!</definedName>
    <definedName name="ValenciaSwitch" localSheetId="5">#REF!</definedName>
    <definedName name="ValenciaSwitch" localSheetId="41">#REF!</definedName>
    <definedName name="ValenciaSwitch" localSheetId="42">#REF!</definedName>
    <definedName name="ValenciaSwitch" localSheetId="29">#REF!</definedName>
    <definedName name="ValenciaSwitch" localSheetId="15">#REF!</definedName>
    <definedName name="ValenciaSwitch" localSheetId="39">#REF!</definedName>
    <definedName name="ValenciaSwitch" localSheetId="27">#REF!</definedName>
    <definedName name="ValenciaSwitch" localSheetId="16">#REF!</definedName>
    <definedName name="ValenciaSwitch" localSheetId="4">#REF!</definedName>
    <definedName name="ValenciaSwitch" localSheetId="40">#REF!</definedName>
    <definedName name="ValenciaSwitch" localSheetId="28">#REF!</definedName>
    <definedName name="ValenciaSwitch" localSheetId="19">#REF!</definedName>
    <definedName name="ValenciaSwitch" localSheetId="7">#REF!</definedName>
    <definedName name="ValenciaSwitch" localSheetId="44">#REF!</definedName>
    <definedName name="ValenciaSwitch" localSheetId="31">#REF!</definedName>
    <definedName name="ValenciaSwitch" localSheetId="18">#REF!</definedName>
    <definedName name="ValenciaSwitch" localSheetId="6">#REF!</definedName>
    <definedName name="ValenciaSwitch" localSheetId="43">#REF!</definedName>
    <definedName name="ValenciaSwitch" localSheetId="30">#REF!</definedName>
    <definedName name="ValenciaSwitch" localSheetId="13">#REF!</definedName>
    <definedName name="ValenciaSwitch" localSheetId="37">#REF!</definedName>
    <definedName name="ValenciaSwitch" localSheetId="25">#REF!</definedName>
    <definedName name="_xlnm.Print_Area" localSheetId="1">Notlar!$A$1:$CA$35</definedName>
    <definedName name="_xlnm.Print_Area" localSheetId="2">'Yasal Uyarı'!$A$1:$CA$35</definedName>
    <definedName name="z" localSheetId="12">#REF!</definedName>
    <definedName name="z" localSheetId="49">#REF!</definedName>
    <definedName name="z" localSheetId="36">#REF!</definedName>
    <definedName name="z" localSheetId="24">#REF!</definedName>
    <definedName name="z" localSheetId="8">#REF!</definedName>
    <definedName name="z" localSheetId="45">#REF!</definedName>
    <definedName name="z" localSheetId="32">#REF!</definedName>
    <definedName name="z" localSheetId="20">#REF!</definedName>
    <definedName name="z" localSheetId="10">#REF!</definedName>
    <definedName name="z" localSheetId="47">#REF!</definedName>
    <definedName name="z" localSheetId="34">#REF!</definedName>
    <definedName name="z" localSheetId="22">#REF!</definedName>
    <definedName name="z" localSheetId="11">#REF!</definedName>
    <definedName name="z" localSheetId="23">#REF!</definedName>
    <definedName name="z" localSheetId="48">#REF!</definedName>
    <definedName name="z" localSheetId="35">#REF!</definedName>
    <definedName name="z" localSheetId="3">#REF!</definedName>
    <definedName name="z" localSheetId="14">#REF!</definedName>
    <definedName name="z" localSheetId="38">#REF!</definedName>
    <definedName name="z" localSheetId="26">#REF!</definedName>
    <definedName name="z" localSheetId="9">#REF!</definedName>
    <definedName name="z" localSheetId="46">#REF!</definedName>
    <definedName name="z" localSheetId="33">#REF!</definedName>
    <definedName name="z" localSheetId="21">#REF!</definedName>
    <definedName name="z" localSheetId="17">#REF!</definedName>
    <definedName name="z" localSheetId="5">#REF!</definedName>
    <definedName name="z" localSheetId="41">#REF!</definedName>
    <definedName name="z" localSheetId="42">#REF!</definedName>
    <definedName name="z" localSheetId="29">#REF!</definedName>
    <definedName name="z" localSheetId="15">#REF!</definedName>
    <definedName name="z" localSheetId="39">#REF!</definedName>
    <definedName name="z" localSheetId="27">#REF!</definedName>
    <definedName name="z" localSheetId="16">#REF!</definedName>
    <definedName name="z" localSheetId="4">#REF!</definedName>
    <definedName name="z" localSheetId="40">#REF!</definedName>
    <definedName name="z" localSheetId="28">#REF!</definedName>
    <definedName name="z" localSheetId="1">#REF!</definedName>
    <definedName name="z" localSheetId="19">#REF!</definedName>
    <definedName name="z" localSheetId="7">#REF!</definedName>
    <definedName name="z" localSheetId="44">#REF!</definedName>
    <definedName name="z" localSheetId="31">#REF!</definedName>
    <definedName name="z" localSheetId="18">#REF!</definedName>
    <definedName name="z" localSheetId="6">#REF!</definedName>
    <definedName name="z" localSheetId="43">#REF!</definedName>
    <definedName name="z" localSheetId="30">#REF!</definedName>
    <definedName name="z" localSheetId="13">#REF!</definedName>
    <definedName name="z" localSheetId="37">#REF!</definedName>
    <definedName name="z" localSheetId="25">#REF!</definedName>
    <definedName name="z" localSheetId="2">#REF!</definedName>
    <definedName name="Z_5F6D01E3_9E6F_4D7F_980F_63899AF95899_.wvu.Cols" localSheetId="49" hidden="1">'Ağustos-22 '!$X:$XFD</definedName>
    <definedName name="Z_5F6D01E3_9E6F_4D7F_980F_63899AF95899_.wvu.Cols" localSheetId="45" hidden="1">'Aralık-22'!$X:$XFD</definedName>
    <definedName name="Z_5F6D01E3_9E6F_4D7F_980F_63899AF95899_.wvu.Cols" localSheetId="47" hidden="1">'Ekim-22'!$X:$XFD</definedName>
    <definedName name="Z_5F6D01E3_9E6F_4D7F_980F_63899AF95899_.wvu.Cols" localSheetId="48" hidden="1">'Eylül-22'!$X:$XFD</definedName>
    <definedName name="Z_5F6D01E3_9E6F_4D7F_980F_63899AF95899_.wvu.Cols" localSheetId="3" hidden="1">'Gemi Doluluk Oranları'!$BE:$XFD</definedName>
    <definedName name="Z_5F6D01E3_9E6F_4D7F_980F_63899AF95899_.wvu.Cols" localSheetId="46" hidden="1">'Kasım-22'!$X:$XFD</definedName>
    <definedName name="Z_5F6D01E3_9E6F_4D7F_980F_63899AF95899_.wvu.Cols" localSheetId="44"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77" l="1"/>
  <c r="AN30" i="77"/>
  <c r="AM30" i="77"/>
  <c r="AL30" i="77"/>
  <c r="AK30" i="77"/>
  <c r="AO29" i="77"/>
  <c r="AL29" i="77"/>
  <c r="AK29" i="77"/>
  <c r="AO25" i="77"/>
  <c r="AN25" i="77"/>
  <c r="AM25" i="77"/>
  <c r="AL25" i="77"/>
  <c r="AK25" i="77"/>
  <c r="AO24" i="77"/>
  <c r="AN24" i="77"/>
  <c r="AN29" i="77" s="1"/>
  <c r="AM24" i="77"/>
  <c r="AM29" i="77" s="1"/>
  <c r="AL24" i="77"/>
  <c r="AK24" i="77"/>
  <c r="AJ25" i="77"/>
  <c r="AJ30" i="77" s="1"/>
  <c r="AJ24" i="77"/>
  <c r="AJ29" i="77" s="1"/>
  <c r="AI24" i="77"/>
  <c r="AI25" i="77"/>
  <c r="AI29" i="77"/>
  <c r="AI30" i="77"/>
  <c r="AP24" i="77"/>
  <c r="AQ24" i="77"/>
  <c r="AR24" i="77"/>
  <c r="AR29" i="77" s="1"/>
  <c r="AS24" i="77"/>
  <c r="AS29" i="77" s="1"/>
  <c r="AT24" i="77"/>
  <c r="AP25" i="77"/>
  <c r="AQ25" i="77"/>
  <c r="AR25" i="77"/>
  <c r="AS25" i="77"/>
  <c r="AT25" i="77"/>
  <c r="AP29" i="77"/>
  <c r="AQ29" i="77"/>
  <c r="AT29" i="77"/>
  <c r="AP30" i="77"/>
  <c r="AQ30" i="77"/>
  <c r="AR30" i="77"/>
  <c r="AS30" i="77"/>
  <c r="AT30" i="77"/>
  <c r="AA28" i="77"/>
  <c r="Z28" i="77"/>
  <c r="Y28" i="77"/>
  <c r="X28" i="77"/>
  <c r="W28" i="77"/>
  <c r="V28" i="77"/>
  <c r="U28" i="77"/>
  <c r="T28" i="77"/>
  <c r="S28" i="77"/>
  <c r="R28" i="77"/>
  <c r="Q28" i="77"/>
  <c r="P28" i="77"/>
  <c r="O28" i="77"/>
  <c r="N28" i="77"/>
  <c r="M28" i="77"/>
  <c r="AA27" i="77"/>
  <c r="Z27" i="77"/>
  <c r="Y27" i="77"/>
  <c r="X27" i="77"/>
  <c r="W27" i="77"/>
  <c r="V27" i="77"/>
  <c r="U27" i="77"/>
  <c r="T27" i="77"/>
  <c r="S27" i="77"/>
  <c r="R27" i="77"/>
  <c r="Q27" i="77"/>
  <c r="P27" i="77"/>
  <c r="O27" i="77"/>
  <c r="N27" i="77"/>
  <c r="M27" i="77"/>
  <c r="L25" i="77"/>
  <c r="L30" i="77" s="1"/>
  <c r="K25" i="77"/>
  <c r="K30" i="77" s="1"/>
  <c r="J25" i="77"/>
  <c r="J30" i="77" s="1"/>
  <c r="I25" i="77"/>
  <c r="I30" i="77" s="1"/>
  <c r="H25" i="77"/>
  <c r="H30" i="77" s="1"/>
  <c r="G25" i="77"/>
  <c r="G30" i="77" s="1"/>
  <c r="F25" i="77"/>
  <c r="F30" i="77" s="1"/>
  <c r="E25" i="77"/>
  <c r="E30" i="77" s="1"/>
  <c r="L24" i="77"/>
  <c r="L29" i="77" s="1"/>
  <c r="K24" i="77"/>
  <c r="K29" i="77" s="1"/>
  <c r="J24" i="77"/>
  <c r="J29" i="77" s="1"/>
  <c r="I24" i="77"/>
  <c r="I29" i="77" s="1"/>
  <c r="H24" i="77"/>
  <c r="H29" i="77" s="1"/>
  <c r="G24" i="77"/>
  <c r="G29" i="77" s="1"/>
  <c r="F24" i="77"/>
  <c r="F29" i="77" s="1"/>
  <c r="E24" i="77"/>
  <c r="AA23" i="77"/>
  <c r="Z23" i="77"/>
  <c r="Y23" i="77"/>
  <c r="X23" i="77"/>
  <c r="W23" i="77"/>
  <c r="V23" i="77"/>
  <c r="U23" i="77"/>
  <c r="T23" i="77"/>
  <c r="S23" i="77"/>
  <c r="R23" i="77"/>
  <c r="Q23" i="77"/>
  <c r="P23" i="77"/>
  <c r="O23" i="77"/>
  <c r="N23" i="77"/>
  <c r="M23" i="77"/>
  <c r="AA22" i="77"/>
  <c r="Z22" i="77"/>
  <c r="Y22" i="77"/>
  <c r="X22" i="77"/>
  <c r="W22" i="77"/>
  <c r="V22" i="77"/>
  <c r="U22" i="77"/>
  <c r="T22" i="77"/>
  <c r="AF22" i="77" s="1"/>
  <c r="S22" i="77"/>
  <c r="R22" i="77"/>
  <c r="Q22" i="77"/>
  <c r="P22" i="77"/>
  <c r="O22" i="77"/>
  <c r="N22" i="77"/>
  <c r="M22" i="77"/>
  <c r="AA20" i="77"/>
  <c r="Z20" i="77"/>
  <c r="Y20" i="77"/>
  <c r="X20" i="77"/>
  <c r="W20" i="77"/>
  <c r="V20" i="77"/>
  <c r="U20" i="77"/>
  <c r="T20" i="77"/>
  <c r="S20" i="77"/>
  <c r="R20" i="77"/>
  <c r="Q20" i="77"/>
  <c r="P20" i="77"/>
  <c r="O20" i="77"/>
  <c r="N20" i="77"/>
  <c r="M20" i="77"/>
  <c r="AA19" i="77"/>
  <c r="Z19" i="77"/>
  <c r="Y19" i="77"/>
  <c r="X19" i="77"/>
  <c r="W19" i="77"/>
  <c r="V19" i="77"/>
  <c r="U19" i="77"/>
  <c r="T19" i="77"/>
  <c r="AD19" i="77" s="1"/>
  <c r="S19" i="77"/>
  <c r="R19" i="77"/>
  <c r="Q19" i="77"/>
  <c r="P19" i="77"/>
  <c r="O19" i="77"/>
  <c r="N19" i="77"/>
  <c r="M19" i="77"/>
  <c r="AA17" i="77"/>
  <c r="Z17" i="77"/>
  <c r="Y17" i="77"/>
  <c r="X17" i="77"/>
  <c r="W17" i="77"/>
  <c r="V17" i="77"/>
  <c r="U17" i="77"/>
  <c r="T17" i="77"/>
  <c r="S17" i="77"/>
  <c r="R17" i="77"/>
  <c r="Q17" i="77"/>
  <c r="P17" i="77"/>
  <c r="O17" i="77"/>
  <c r="N17" i="77"/>
  <c r="M17" i="77"/>
  <c r="AA16" i="77"/>
  <c r="Z16" i="77"/>
  <c r="Y16" i="77"/>
  <c r="X16" i="77"/>
  <c r="W16" i="77"/>
  <c r="V16" i="77"/>
  <c r="U16" i="77"/>
  <c r="T16" i="77"/>
  <c r="S16" i="77"/>
  <c r="R16" i="77"/>
  <c r="Q16" i="77"/>
  <c r="P16" i="77"/>
  <c r="O16" i="77"/>
  <c r="N16" i="77"/>
  <c r="M16" i="77"/>
  <c r="AA14" i="77"/>
  <c r="Z14" i="77"/>
  <c r="Y14" i="77"/>
  <c r="X14" i="77"/>
  <c r="W14" i="77"/>
  <c r="V14" i="77"/>
  <c r="U14" i="77"/>
  <c r="T14" i="77"/>
  <c r="S14" i="77"/>
  <c r="R14" i="77"/>
  <c r="Q14" i="77"/>
  <c r="P14" i="77"/>
  <c r="O14" i="77"/>
  <c r="N14" i="77"/>
  <c r="M14" i="77"/>
  <c r="AA13" i="77"/>
  <c r="Z13" i="77"/>
  <c r="Y13" i="77"/>
  <c r="X13" i="77"/>
  <c r="W13" i="77"/>
  <c r="V13" i="77"/>
  <c r="U13" i="77"/>
  <c r="T13" i="77"/>
  <c r="S13" i="77"/>
  <c r="R13" i="77"/>
  <c r="Q13" i="77"/>
  <c r="P13" i="77"/>
  <c r="O13" i="77"/>
  <c r="N13" i="77"/>
  <c r="M13" i="77"/>
  <c r="AA11" i="77"/>
  <c r="Z11" i="77"/>
  <c r="Y11" i="77"/>
  <c r="X11" i="77"/>
  <c r="W11" i="77"/>
  <c r="V11" i="77"/>
  <c r="U11" i="77"/>
  <c r="T11" i="77"/>
  <c r="S11" i="77"/>
  <c r="R11" i="77"/>
  <c r="Q11" i="77"/>
  <c r="P11" i="77"/>
  <c r="O11" i="77"/>
  <c r="N11" i="77"/>
  <c r="M11" i="77"/>
  <c r="AA10" i="77"/>
  <c r="Z10" i="77"/>
  <c r="Y10" i="77"/>
  <c r="X10" i="77"/>
  <c r="W10" i="77"/>
  <c r="V10" i="77"/>
  <c r="U10" i="77"/>
  <c r="T10" i="77"/>
  <c r="S10" i="77"/>
  <c r="R10" i="77"/>
  <c r="Q10" i="77"/>
  <c r="P10" i="77"/>
  <c r="O10" i="77"/>
  <c r="N10" i="77"/>
  <c r="M10" i="77"/>
  <c r="AC19" i="77" l="1"/>
  <c r="AG22" i="77"/>
  <c r="AB10" i="77"/>
  <c r="AH28" i="77"/>
  <c r="AG13" i="77"/>
  <c r="AD20" i="77"/>
  <c r="AB19" i="77"/>
  <c r="AE11" i="77"/>
  <c r="AC17" i="77"/>
  <c r="AE20" i="77"/>
  <c r="AH23" i="77"/>
  <c r="AD11" i="77"/>
  <c r="AG14" i="77"/>
  <c r="AG17" i="77"/>
  <c r="AE19" i="77"/>
  <c r="AH27" i="77"/>
  <c r="AD17" i="77"/>
  <c r="AH19" i="77"/>
  <c r="Z25" i="77"/>
  <c r="Z30" i="77" s="1"/>
  <c r="AE17" i="77"/>
  <c r="U24" i="77"/>
  <c r="U29" i="77" s="1"/>
  <c r="V24" i="77"/>
  <c r="V29" i="77" s="1"/>
  <c r="X24" i="77"/>
  <c r="X29" i="77" s="1"/>
  <c r="V25" i="77"/>
  <c r="V30" i="77" s="1"/>
  <c r="AA25" i="77"/>
  <c r="AA30" i="77" s="1"/>
  <c r="P24" i="77"/>
  <c r="P25" i="77"/>
  <c r="O25" i="77"/>
  <c r="Y24" i="77"/>
  <c r="Y29" i="77" s="1"/>
  <c r="AC11" i="77"/>
  <c r="W25" i="77"/>
  <c r="W30" i="77" s="1"/>
  <c r="AB17" i="77"/>
  <c r="W24" i="77"/>
  <c r="W29" i="77" s="1"/>
  <c r="AE28" i="77"/>
  <c r="Z24" i="77"/>
  <c r="Z29" i="77" s="1"/>
  <c r="U25" i="77"/>
  <c r="U30" i="77" s="1"/>
  <c r="X25" i="77"/>
  <c r="X30" i="77" s="1"/>
  <c r="AH16" i="77"/>
  <c r="AA24" i="77"/>
  <c r="AA29" i="77" s="1"/>
  <c r="AG23" i="77"/>
  <c r="AG27" i="77"/>
  <c r="AC10" i="77"/>
  <c r="AF17" i="77"/>
  <c r="AC23" i="77"/>
  <c r="AC27" i="77"/>
  <c r="Y25" i="77"/>
  <c r="Y30" i="77" s="1"/>
  <c r="AF13" i="77"/>
  <c r="AH14" i="77"/>
  <c r="AE16" i="77"/>
  <c r="AC20" i="77"/>
  <c r="AD23" i="77"/>
  <c r="AD27" i="77"/>
  <c r="AE10" i="77"/>
  <c r="AD10" i="77"/>
  <c r="AH10" i="77"/>
  <c r="Q30" i="77"/>
  <c r="P30" i="77"/>
  <c r="O30" i="77"/>
  <c r="R30" i="77"/>
  <c r="N30" i="77"/>
  <c r="M30" i="77"/>
  <c r="S30" i="77"/>
  <c r="AH13" i="77"/>
  <c r="R24" i="77"/>
  <c r="AG20" i="77"/>
  <c r="S24" i="77"/>
  <c r="R25" i="77"/>
  <c r="AF10" i="77"/>
  <c r="AH11" i="77"/>
  <c r="AB16" i="77"/>
  <c r="AF19" i="77"/>
  <c r="AH20" i="77"/>
  <c r="T24" i="77"/>
  <c r="S25" i="77"/>
  <c r="AB28" i="77"/>
  <c r="AG10" i="77"/>
  <c r="AC16" i="77"/>
  <c r="AG19" i="77"/>
  <c r="T25" i="77"/>
  <c r="AC28" i="77"/>
  <c r="AB14" i="77"/>
  <c r="AD16" i="77"/>
  <c r="AB23" i="77"/>
  <c r="AB27" i="77"/>
  <c r="AD28" i="77"/>
  <c r="Q24" i="77"/>
  <c r="AH22" i="77"/>
  <c r="Q25" i="77"/>
  <c r="AG11" i="77"/>
  <c r="AD14" i="77"/>
  <c r="AF16" i="77"/>
  <c r="AH17" i="77"/>
  <c r="AB22" i="77"/>
  <c r="AF28" i="77"/>
  <c r="AC13" i="77"/>
  <c r="AE14" i="77"/>
  <c r="AG16" i="77"/>
  <c r="AC22" i="77"/>
  <c r="AE23" i="77"/>
  <c r="M24" i="77"/>
  <c r="AE27" i="77"/>
  <c r="AG28" i="77"/>
  <c r="AF20" i="77"/>
  <c r="AF11" i="77"/>
  <c r="AC14" i="77"/>
  <c r="AB13" i="77"/>
  <c r="AB11" i="77"/>
  <c r="AD13" i="77"/>
  <c r="AF14" i="77"/>
  <c r="AB20" i="77"/>
  <c r="AD22" i="77"/>
  <c r="AF23" i="77"/>
  <c r="N24" i="77"/>
  <c r="M25" i="77"/>
  <c r="AF27" i="77"/>
  <c r="AE13" i="77"/>
  <c r="AE22" i="77"/>
  <c r="O24" i="77"/>
  <c r="N25" i="77"/>
  <c r="E29" i="77"/>
  <c r="AB24" i="77" l="1"/>
  <c r="T29" i="77"/>
  <c r="AD24" i="77"/>
  <c r="AC24" i="77"/>
  <c r="AH24" i="77"/>
  <c r="AG24" i="77"/>
  <c r="AF24" i="77"/>
  <c r="AE24" i="77"/>
  <c r="R29" i="77"/>
  <c r="Q29" i="77"/>
  <c r="P29" i="77"/>
  <c r="O29" i="77"/>
  <c r="N29" i="77"/>
  <c r="M29" i="77"/>
  <c r="S29" i="77"/>
  <c r="AH25" i="77"/>
  <c r="AC25" i="77"/>
  <c r="AB25" i="77"/>
  <c r="AG25" i="77"/>
  <c r="AF25" i="77"/>
  <c r="AE25" i="77"/>
  <c r="T30" i="77"/>
  <c r="AD25" i="77"/>
  <c r="AD29" i="77" l="1"/>
  <c r="AC29" i="77"/>
  <c r="AB29" i="77"/>
  <c r="AF29" i="77"/>
  <c r="AE29" i="77"/>
  <c r="AH29" i="77"/>
  <c r="AG29" i="77"/>
  <c r="AC30" i="77"/>
  <c r="AB30" i="77"/>
  <c r="AE30" i="77"/>
  <c r="AD30" i="77"/>
  <c r="AH30" i="77"/>
  <c r="AG30" i="77"/>
  <c r="AF30" i="77"/>
  <c r="AO25" i="78" l="1"/>
  <c r="AO30" i="78" s="1"/>
  <c r="AN25" i="78"/>
  <c r="AN30" i="78" s="1"/>
  <c r="AM25" i="78"/>
  <c r="AM30" i="78" s="1"/>
  <c r="AL25" i="78"/>
  <c r="AL30" i="78" s="1"/>
  <c r="AK25" i="78"/>
  <c r="AK30" i="78" s="1"/>
  <c r="AJ25" i="78"/>
  <c r="AJ30" i="78" s="1"/>
  <c r="AI25" i="78"/>
  <c r="AI30" i="78" s="1"/>
  <c r="AO24" i="78"/>
  <c r="AO29" i="78" s="1"/>
  <c r="AN24" i="78"/>
  <c r="AN29" i="78" s="1"/>
  <c r="AM24" i="78"/>
  <c r="AM29" i="78" s="1"/>
  <c r="AL24" i="78"/>
  <c r="AL29" i="78" s="1"/>
  <c r="AK24" i="78"/>
  <c r="AK29" i="78" s="1"/>
  <c r="AJ24" i="78"/>
  <c r="AJ29" i="78" s="1"/>
  <c r="AI24" i="78"/>
  <c r="AI29" i="78" s="1"/>
  <c r="S28" i="78"/>
  <c r="R28" i="78"/>
  <c r="Q28" i="78"/>
  <c r="P28" i="78"/>
  <c r="O28" i="78"/>
  <c r="N28" i="78"/>
  <c r="M28" i="78"/>
  <c r="S27" i="78"/>
  <c r="R27" i="78"/>
  <c r="Q27" i="78"/>
  <c r="P27" i="78"/>
  <c r="O27" i="78"/>
  <c r="N27" i="78"/>
  <c r="M27" i="78"/>
  <c r="L25" i="78"/>
  <c r="L30" i="78" s="1"/>
  <c r="K25" i="78"/>
  <c r="K30" i="78" s="1"/>
  <c r="J25" i="78"/>
  <c r="J30" i="78" s="1"/>
  <c r="I25" i="78"/>
  <c r="I30" i="78" s="1"/>
  <c r="H25" i="78"/>
  <c r="H30" i="78" s="1"/>
  <c r="G25" i="78"/>
  <c r="G30" i="78" s="1"/>
  <c r="F25" i="78"/>
  <c r="F30" i="78" s="1"/>
  <c r="E25" i="78"/>
  <c r="E30" i="78" s="1"/>
  <c r="L24" i="78"/>
  <c r="L29" i="78" s="1"/>
  <c r="K24" i="78"/>
  <c r="K29" i="78" s="1"/>
  <c r="J24" i="78"/>
  <c r="J29" i="78" s="1"/>
  <c r="I24" i="78"/>
  <c r="I29" i="78" s="1"/>
  <c r="H24" i="78"/>
  <c r="H29" i="78" s="1"/>
  <c r="G24" i="78"/>
  <c r="G29" i="78" s="1"/>
  <c r="F24" i="78"/>
  <c r="F29" i="78" s="1"/>
  <c r="E24" i="78"/>
  <c r="S23" i="78"/>
  <c r="R23" i="78"/>
  <c r="Q23" i="78"/>
  <c r="P23" i="78"/>
  <c r="O23" i="78"/>
  <c r="N23" i="78"/>
  <c r="M23" i="78"/>
  <c r="S22" i="78"/>
  <c r="R22" i="78"/>
  <c r="Q22" i="78"/>
  <c r="P22" i="78"/>
  <c r="O22" i="78"/>
  <c r="N22" i="78"/>
  <c r="M22" i="78"/>
  <c r="S20" i="78"/>
  <c r="R20" i="78"/>
  <c r="Q20" i="78"/>
  <c r="P20" i="78"/>
  <c r="O20" i="78"/>
  <c r="N20" i="78"/>
  <c r="M20" i="78"/>
  <c r="S19" i="78"/>
  <c r="R19" i="78"/>
  <c r="Q19" i="78"/>
  <c r="P19" i="78"/>
  <c r="O19" i="78"/>
  <c r="N19" i="78"/>
  <c r="M19" i="78"/>
  <c r="S17" i="78"/>
  <c r="R17" i="78"/>
  <c r="Q17" i="78"/>
  <c r="P17" i="78"/>
  <c r="O17" i="78"/>
  <c r="N17" i="78"/>
  <c r="M17" i="78"/>
  <c r="S16" i="78"/>
  <c r="R16" i="78"/>
  <c r="Q16" i="78"/>
  <c r="P16" i="78"/>
  <c r="O16" i="78"/>
  <c r="N16" i="78"/>
  <c r="M16" i="78"/>
  <c r="S14" i="78"/>
  <c r="R14" i="78"/>
  <c r="Q14" i="78"/>
  <c r="P14" i="78"/>
  <c r="O14" i="78"/>
  <c r="N14" i="78"/>
  <c r="M14" i="78"/>
  <c r="S13" i="78"/>
  <c r="R13" i="78"/>
  <c r="Q13" i="78"/>
  <c r="P13" i="78"/>
  <c r="O13" i="78"/>
  <c r="N13" i="78"/>
  <c r="M13" i="78"/>
  <c r="S11" i="78"/>
  <c r="R11" i="78"/>
  <c r="Q11" i="78"/>
  <c r="P11" i="78"/>
  <c r="O11" i="78"/>
  <c r="N11" i="78"/>
  <c r="M11" i="78"/>
  <c r="S10" i="78"/>
  <c r="R10" i="78"/>
  <c r="Q10" i="78"/>
  <c r="P10" i="78"/>
  <c r="O10" i="78"/>
  <c r="N10" i="78"/>
  <c r="M10" i="78"/>
  <c r="P25" i="78" l="1"/>
  <c r="P24" i="78"/>
  <c r="Q30" i="78"/>
  <c r="R30" i="78"/>
  <c r="P30" i="78"/>
  <c r="N30" i="78"/>
  <c r="M30" i="78"/>
  <c r="O30" i="78"/>
  <c r="S30" i="78"/>
  <c r="Q25" i="78"/>
  <c r="S24" i="78"/>
  <c r="R25" i="78"/>
  <c r="S25" i="78"/>
  <c r="R24" i="78"/>
  <c r="N24" i="78"/>
  <c r="M25" i="78"/>
  <c r="M24" i="78"/>
  <c r="O24" i="78"/>
  <c r="N25" i="78"/>
  <c r="E29" i="78"/>
  <c r="Q24" i="78"/>
  <c r="O25" i="78"/>
  <c r="R29" i="78" l="1"/>
  <c r="Q29" i="78"/>
  <c r="O29" i="78"/>
  <c r="N29" i="78"/>
  <c r="M29" i="78"/>
  <c r="P29" i="78"/>
  <c r="S29" i="78"/>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<sst xmlns="http://schemas.openxmlformats.org/spreadsheetml/2006/main" count="2747" uniqueCount="150">
  <si>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</si>
  <si>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</si>
  <si>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</si>
  <si>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</si>
  <si>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</si>
  <si>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</si>
  <si>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</si>
  <si>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</si>
  <si>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</si>
  <si>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</si>
  <si>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</si>
  <si>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</si>
  <si>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</si>
  <si>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</si>
  <si>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</si>
  <si>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</si>
  <si>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</si>
  <si>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</si>
  <si>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</si>
  <si>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</si>
  <si>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</si>
  <si>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</si>
  <si>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</si>
  <si>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</si>
  <si>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</si>
  <si>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</si>
  <si>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</si>
  <si>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</si>
  <si>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</si>
  <si>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</si>
  <si>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</si>
  <si>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</si>
  <si>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</si>
  <si>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</si>
  <si>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</si>
  <si>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</si>
  <si>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</si>
  <si>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</si>
  <si>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</si>
  <si>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</si>
  <si>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</si>
  <si>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</si>
  <si>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</si>
  <si>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</si>
  <si>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</si>
  <si>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</si>
  <si>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</si>
  <si>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</si>
  <si>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</si>
  <si>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</si>
  <si>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</si>
  <si>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</si>
  <si>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</si>
  <si>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</si>
  <si>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</si>
  <si>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</si>
  <si>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</si>
  <si>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</si>
  <si>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</si>
  <si>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</si>
  <si>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</si>
  <si>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</si>
  <si>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</si>
  <si>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</si>
  <si>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</si>
  <si>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</si>
  <si>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</si>
  <si>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</si>
  <si>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</si>
  <si>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</si>
  <si>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</si>
  <si>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</si>
  <si>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</si>
  <si>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</si>
  <si>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</si>
  <si>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</si>
  <si>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</si>
  <si>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</si>
  <si>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</si>
  <si>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</si>
  <si>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</si>
  <si>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</si>
  <si>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</si>
  <si>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</si>
  <si>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</si>
  <si>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</si>
  <si>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</si>
  <si>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</si>
  <si>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</si>
  <si>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</si>
  <si>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</si>
  <si>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</si>
  <si>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</si>
  <si>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</si>
  <si>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</si>
  <si>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</si>
  <si>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</si>
  <si>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</si>
  <si>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</si>
  <si>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</si>
  <si>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</si>
  <si>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</si>
  <si>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</si>
  <si>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</si>
  <si>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</si>
  <si>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</si>
  <si>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</si>
  <si>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</si>
  <si>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</si>
  <si>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</si>
  <si>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</si>
  <si>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</si>
  <si>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</si>
  <si>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</si>
  <si>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</si>
  <si>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</si>
  <si>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</si>
  <si>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</si>
  <si>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</si>
  <si>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</si>
  <si>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</si>
  <si>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</si>
  <si>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</si>
  <si>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</si>
  <si>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</si>
  <si>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</si>
  <si>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</si>
  <si>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</si>
  <si>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</si>
  <si>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</si>
  <si>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</si>
  <si>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</si>
  <si>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2026/25 Chg %</t>
  </si>
  <si>
    <t>2026/24 Chg %</t>
  </si>
  <si>
    <t>2026/23 Chg %</t>
  </si>
  <si>
    <t>2026/22 Chg %</t>
  </si>
  <si>
    <t>2026/21 Chg %</t>
  </si>
  <si>
    <t>2026/20 Chg %</t>
  </si>
  <si>
    <t>2026</t>
  </si>
  <si>
    <t>2026/19 Chg %</t>
  </si>
  <si>
    <t>Toplam Seferler (Tüm GPH Portföyü)</t>
  </si>
  <si>
    <t>Toplam Yolcu Sayısı (Tüm GPH Portföyü)</t>
  </si>
  <si>
    <t>Ocak - Şubat</t>
  </si>
  <si>
    <t>Toplam Sefer Sayısı (Konsolide)</t>
  </si>
  <si>
    <t>Toplam Yolcu Sayısı (Konsolide)</t>
  </si>
  <si>
    <t>Orta Akdeniz, Kuzey Avrupa ve Kuzey Afrika</t>
  </si>
  <si>
    <t>Doğu Akdeniz &amp; Adriyatik</t>
  </si>
  <si>
    <t>Konsolide Edilmeyen Limanlar</t>
  </si>
  <si>
    <t>Ocak - Mart</t>
  </si>
  <si>
    <t>Nisan-2026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</si>
</sst>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1">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0" fontId="17" fillId="0" borderId="0" xfId="0" applyFont="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164" fontId="18" fillId="2" borderId="13" xfId="1" applyNumberFormat="1"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25</xdr:row>
      <xdr:rowOff>163286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1364" y="899673"/>
          <a:ext cx="10114910" cy="4896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a:t>
          </a:r>
          <a:r>
            <a:rPr lang="tr-TR" sz="1100" b="0" i="0">
              <a:solidFill>
                <a:schemeClr val="dk1"/>
              </a:solidFill>
              <a:effectLst/>
              <a:latin typeface="+mn-lt"/>
              <a:ea typeface="+mn-ea"/>
              <a:cs typeface="+mn-cs"/>
            </a:rPr>
            <a:t>Ltd</a:t>
          </a:r>
          <a:r>
            <a:rPr lang="de-DE" sz="1100" b="0" i="0">
              <a:solidFill>
                <a:schemeClr val="dk1"/>
              </a:solidFill>
              <a:effectLst/>
              <a:latin typeface="+mn-lt"/>
              <a:ea typeface="+mn-ea"/>
              <a:cs typeface="+mn-cs"/>
            </a:rPr>
            <a:t>'nin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a:t>
          </a:r>
          <a:r>
            <a:rPr lang="tr-TR" sz="1100" b="1" i="1">
              <a:solidFill>
                <a:schemeClr val="dk1"/>
              </a:solidFill>
              <a:effectLst/>
              <a:latin typeface="+mn-lt"/>
              <a:ea typeface="+mn-ea"/>
              <a:cs typeface="+mn-cs"/>
            </a:rPr>
            <a:t>5</a:t>
          </a:r>
          <a:r>
            <a:rPr lang="de-DE" sz="1100" b="1" i="1">
              <a:solidFill>
                <a:schemeClr val="dk1"/>
              </a:solidFill>
              <a:effectLst/>
              <a:latin typeface="+mn-lt"/>
              <a:ea typeface="+mn-ea"/>
              <a:cs typeface="+mn-cs"/>
            </a:rPr>
            <a:t>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a:t>
          </a:r>
          <a:r>
            <a:rPr lang="de-DE" sz="1100">
              <a:solidFill>
                <a:schemeClr val="dk1"/>
              </a:solidFill>
              <a:effectLst/>
              <a:latin typeface="+mn-lt"/>
              <a:ea typeface="+mn-ea"/>
              <a:cs typeface="+mn-cs"/>
            </a:rPr>
            <a:t> Prince Rupert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San Juan Kruvaziyer</a:t>
          </a:r>
          <a:r>
            <a:rPr lang="tr-TR" sz="1100" baseline="0">
              <a:solidFill>
                <a:schemeClr val="dk1"/>
              </a:solidFill>
              <a:effectLst/>
              <a:latin typeface="+mn-lt"/>
              <a:ea typeface="+mn-ea"/>
              <a:cs typeface="+mn-cs"/>
            </a:rPr>
            <a:t> Limanı, Porto Riko, St. Lucia</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a:t>
          </a:r>
          <a:r>
            <a:rPr lang="tr-TR" sz="1100">
              <a:solidFill>
                <a:schemeClr val="dk1"/>
              </a:solidFill>
              <a:effectLst/>
              <a:latin typeface="+mn-lt"/>
              <a:ea typeface="+mn-ea"/>
              <a:cs typeface="+mn-cs"/>
            </a:rPr>
            <a:t>Alicante</a:t>
          </a:r>
          <a:r>
            <a:rPr lang="tr-TR" sz="1100" baseline="0">
              <a:solidFill>
                <a:schemeClr val="dk1"/>
              </a:solidFill>
              <a:effectLst/>
              <a:latin typeface="+mn-lt"/>
              <a:ea typeface="+mn-ea"/>
              <a:cs typeface="+mn-cs"/>
            </a:rPr>
            <a:t> Kruvaziyer Limanı, </a:t>
          </a:r>
          <a:r>
            <a:rPr lang="de-DE" sz="1100">
              <a:solidFill>
                <a:schemeClr val="dk1"/>
              </a:solidFill>
              <a:effectLst/>
              <a:latin typeface="+mn-lt"/>
              <a:ea typeface="+mn-ea"/>
              <a:cs typeface="+mn-cs"/>
            </a:rPr>
            <a:t>Barcelona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Fuerteventura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Lanzarote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Las Palmas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Malaga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Tarragona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Sevilla Kruvaziyer Limanı</a:t>
          </a:r>
          <a:r>
            <a:rPr lang="de-DE" sz="1100">
              <a:solidFill>
                <a:schemeClr val="dk1"/>
              </a:solidFill>
              <a:effectLst/>
              <a:latin typeface="+mn-lt"/>
              <a:ea typeface="+mn-ea"/>
              <a:cs typeface="+mn-cs"/>
            </a:rPr>
            <a:t> and </a:t>
          </a:r>
          <a:r>
            <a:rPr lang="tr-TR" sz="1100">
              <a:solidFill>
                <a:schemeClr val="dk1"/>
              </a:solidFill>
              <a:effectLst/>
              <a:latin typeface="+mn-lt"/>
              <a:ea typeface="+mn-ea"/>
              <a:cs typeface="+mn-cs"/>
            </a:rPr>
            <a:t>Ferrol</a:t>
          </a:r>
          <a:r>
            <a:rPr lang="de-DE" sz="1100">
              <a:solidFill>
                <a:schemeClr val="dk1"/>
              </a:solidFill>
              <a:effectLst/>
              <a:latin typeface="+mn-lt"/>
              <a:ea typeface="+mn-ea"/>
              <a:cs typeface="+mn-cs"/>
            </a:rPr>
            <a:t> Kruvaziyer limanı</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Orta Akdeniz, Kuzey Avrupa ve Kuzey Afrika: </a:t>
          </a:r>
          <a:r>
            <a:rPr lang="en-GB" sz="1100">
              <a:solidFill>
                <a:schemeClr val="dk1"/>
              </a:solidFill>
              <a:effectLst/>
              <a:latin typeface="+mn-lt"/>
              <a:ea typeface="+mn-ea"/>
              <a:cs typeface="+mn-cs"/>
            </a:rPr>
            <a:t>Italyan Limanları (Cagliari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Catania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Crotone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Taranto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ve Valletta Kruvaziyer </a:t>
          </a:r>
          <a:r>
            <a:rPr lang="tr-TR" sz="1100">
              <a:solidFill>
                <a:schemeClr val="dk1"/>
              </a:solidFill>
              <a:effectLst/>
              <a:latin typeface="+mn-lt"/>
              <a:ea typeface="+mn-ea"/>
              <a:cs typeface="+mn-cs"/>
            </a:rPr>
            <a:t>Li</a:t>
          </a:r>
          <a:r>
            <a:rPr lang="en-GB" sz="1100">
              <a:solidFill>
                <a:schemeClr val="dk1"/>
              </a:solidFill>
              <a:effectLst/>
              <a:latin typeface="+mn-lt"/>
              <a:ea typeface="+mn-ea"/>
              <a:cs typeface="+mn-cs"/>
            </a:rPr>
            <a:t>manı, Malta</a:t>
          </a:r>
          <a:r>
            <a:rPr lang="tr-TR" sz="1100">
              <a:solidFill>
                <a:schemeClr val="dk1"/>
              </a:solidFill>
              <a:effectLst/>
              <a:latin typeface="+mn-lt"/>
              <a:ea typeface="+mn-ea"/>
              <a:cs typeface="+mn-cs"/>
            </a:rPr>
            <a:t>'nın yanı</a:t>
          </a:r>
          <a:r>
            <a:rPr lang="tr-TR" sz="1100" baseline="0">
              <a:solidFill>
                <a:schemeClr val="dk1"/>
              </a:solidFill>
              <a:effectLst/>
              <a:latin typeface="+mn-lt"/>
              <a:ea typeface="+mn-ea"/>
              <a:cs typeface="+mn-cs"/>
            </a:rPr>
            <a:t> sıra, Liverpool Kruvaziyer Limanı ve Greenock Kruvaziyer Limanı Birleşik Krallık, Kazablanka Kruvaziyer Limanı Fas, Bremerhaven Kruvaziyer Limanı Almanya.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Ege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Zadar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a:t>
          </a:r>
          <a:endParaRPr lang="tr-TR" sz="1100">
            <a:solidFill>
              <a:schemeClr val="dk1"/>
            </a:solidFill>
            <a:effectLst/>
            <a:latin typeface="+mn-lt"/>
            <a:ea typeface="+mn-ea"/>
            <a:cs typeface="+mn-cs"/>
          </a:endParaRPr>
        </a:p>
        <a:p>
          <a:r>
            <a:rPr lang="en-US" b="1">
              <a:effectLst/>
            </a:rPr>
            <a:t>Konsolide Edilme</a:t>
          </a:r>
          <a:r>
            <a:rPr lang="tr-TR" b="1">
              <a:effectLst/>
            </a:rPr>
            <a:t>yen</a:t>
          </a:r>
          <a:r>
            <a:rPr lang="en-US" b="1">
              <a:effectLst/>
            </a:rPr>
            <a:t> Limanlar: </a:t>
          </a:r>
          <a:r>
            <a:rPr lang="en-US">
              <a:effectLst/>
            </a:rPr>
            <a:t>Ocak 2026’dan itibaren eklenmiştir. Özsermaye yöntemiyle muhasebeleştirilen iştirakler arasında Lizbon Kruvaziyer Limanı, Portekiz; Venedik Kruvaziyer Limanı, İtalya; La Goulette, Tunus; Singapur Kruvaziyer Limanı, Singapur; Vigo Kruvaziyer Limanı, İspanya yer almaktadır. Ayrıca yönetim anlaşmaları kapsamında Ha Long Kruvaziyer Limanı, Vietnam ve Mindelo Kruvaziyer Limanı, Cabo Verde Cumhuriyeti bulunmaktadır.</a:t>
          </a:r>
          <a:endParaRPr lang="tr-TR">
            <a:effectLst/>
          </a:endParaRPr>
        </a:p>
        <a:p>
          <a:r>
            <a:rPr lang="en-US" b="1">
              <a:effectLst/>
            </a:rPr>
            <a:t>Doluluk Oranı: </a:t>
          </a:r>
          <a:r>
            <a:rPr lang="en-US">
              <a:effectLst/>
            </a:rPr>
            <a:t>Aşağıdaki şekilde hesaplanır: [Transit yolcu + (Binen + İnen yolcu)/2] / Gemi Kapasitesi (</a:t>
          </a:r>
          <a:r>
            <a:rPr lang="tr-TR">
              <a:effectLst/>
            </a:rPr>
            <a:t>standart</a:t>
          </a:r>
          <a:r>
            <a:rPr lang="en-US">
              <a:effectLst/>
            </a:rPr>
            <a:t> yatak kapasitesi); her gemi için ayrı ayrı hesaplanır ve ardından konsolide kruvaziyer limanları genelinde hacim ağırlıklı ortalama alınarak birleştirilir.</a:t>
          </a:r>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4B12CDFE-AFC8-45D7-ABAB-C30ED22FD6DE}"/>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46162</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35</v>
      </c>
      <c r="F9" s="213"/>
      <c r="G9" s="213"/>
      <c r="H9" s="213"/>
      <c r="I9" s="213"/>
      <c r="J9" s="213"/>
      <c r="K9" s="213"/>
      <c r="L9" s="213"/>
      <c r="M9" s="213"/>
      <c r="N9" s="213"/>
      <c r="O9" s="213"/>
      <c r="P9" s="213"/>
      <c r="Q9" s="214"/>
      <c r="R9" s="222" t="s">
        <v>119</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32</v>
      </c>
      <c r="F9" s="213"/>
      <c r="G9" s="213"/>
      <c r="H9" s="213"/>
      <c r="I9" s="213"/>
      <c r="J9" s="213"/>
      <c r="K9" s="213"/>
      <c r="L9" s="213"/>
      <c r="M9" s="213"/>
      <c r="N9" s="213"/>
      <c r="O9" s="213"/>
      <c r="P9" s="213"/>
      <c r="Q9" s="214"/>
      <c r="R9" s="222" t="s">
        <v>131</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27</v>
      </c>
      <c r="F9" s="213"/>
      <c r="G9" s="213"/>
      <c r="H9" s="213"/>
      <c r="I9" s="213"/>
      <c r="J9" s="213"/>
      <c r="K9" s="213"/>
      <c r="L9" s="213"/>
      <c r="M9" s="213"/>
      <c r="N9" s="213"/>
      <c r="O9" s="213"/>
      <c r="P9" s="213"/>
      <c r="Q9" s="214"/>
      <c r="R9" s="222" t="s">
        <v>130</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65</v>
      </c>
      <c r="F9" s="213"/>
      <c r="G9" s="213"/>
      <c r="H9" s="213"/>
      <c r="I9" s="213"/>
      <c r="J9" s="213"/>
      <c r="K9" s="213"/>
      <c r="L9" s="213"/>
      <c r="M9" s="213"/>
      <c r="N9" s="213"/>
      <c r="O9" s="213"/>
      <c r="P9" s="213"/>
      <c r="Q9" s="214"/>
      <c r="R9" s="222" t="s">
        <v>129</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62</v>
      </c>
      <c r="F9" s="213"/>
      <c r="G9" s="213"/>
      <c r="H9" s="213"/>
      <c r="I9" s="213"/>
      <c r="J9" s="213"/>
      <c r="K9" s="213"/>
      <c r="L9" s="213"/>
      <c r="M9" s="213"/>
      <c r="N9" s="213"/>
      <c r="O9" s="213"/>
      <c r="P9" s="213"/>
      <c r="Q9" s="214"/>
      <c r="R9" s="222" t="s">
        <v>128</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59</v>
      </c>
      <c r="F9" s="213"/>
      <c r="G9" s="213"/>
      <c r="H9" s="213"/>
      <c r="I9" s="213"/>
      <c r="J9" s="213"/>
      <c r="K9" s="213"/>
      <c r="L9" s="213"/>
      <c r="M9" s="213"/>
      <c r="N9" s="213"/>
      <c r="O9" s="213"/>
      <c r="P9" s="213"/>
      <c r="Q9" s="214"/>
      <c r="R9" s="215" t="str">
        <f>E9</f>
        <v>Haziran</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52</v>
      </c>
      <c r="F9" s="213"/>
      <c r="G9" s="213"/>
      <c r="H9" s="213"/>
      <c r="I9" s="213"/>
      <c r="J9" s="213"/>
      <c r="K9" s="213"/>
      <c r="L9" s="213"/>
      <c r="M9" s="213"/>
      <c r="N9" s="213"/>
      <c r="O9" s="213"/>
      <c r="P9" s="213"/>
      <c r="Q9" s="214"/>
      <c r="R9" s="215" t="str">
        <f>E9</f>
        <v>Mayıs</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52</v>
      </c>
      <c r="F9" s="213"/>
      <c r="G9" s="213"/>
      <c r="H9" s="213"/>
      <c r="I9" s="213"/>
      <c r="J9" s="213"/>
      <c r="K9" s="213"/>
      <c r="L9" s="213"/>
      <c r="M9" s="213"/>
      <c r="N9" s="213"/>
      <c r="O9" s="213"/>
      <c r="P9" s="213"/>
      <c r="Q9" s="214"/>
      <c r="R9" s="215" t="str">
        <f>E9</f>
        <v>Mayıs</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13</v>
      </c>
      <c r="F9" s="213"/>
      <c r="G9" s="213"/>
      <c r="H9" s="213"/>
      <c r="I9" s="213"/>
      <c r="J9" s="213"/>
      <c r="K9" s="213"/>
      <c r="L9" s="213"/>
      <c r="M9" s="213"/>
      <c r="N9" s="213"/>
      <c r="O9" s="213"/>
      <c r="P9" s="213"/>
      <c r="Q9" s="214"/>
      <c r="R9" s="215" t="str">
        <f>E9</f>
        <v>Mart</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43</v>
      </c>
      <c r="F9" s="213"/>
      <c r="G9" s="213"/>
      <c r="H9" s="213"/>
      <c r="I9" s="213"/>
      <c r="J9" s="213"/>
      <c r="K9" s="213"/>
      <c r="L9" s="213"/>
      <c r="M9" s="213"/>
      <c r="N9" s="213"/>
      <c r="O9" s="213"/>
      <c r="P9" s="213"/>
      <c r="Q9" s="214"/>
      <c r="R9" s="215" t="str">
        <f>E9</f>
        <v>Şubat</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zoomScale="70" zoomScaleNormal="70"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3" t="s">
        <v>41</v>
      </c>
      <c r="F9" s="213"/>
      <c r="G9" s="213"/>
      <c r="H9" s="213"/>
      <c r="I9" s="213"/>
      <c r="J9" s="213"/>
      <c r="K9" s="213"/>
      <c r="L9" s="213"/>
      <c r="M9" s="213"/>
      <c r="N9" s="213"/>
      <c r="O9" s="213"/>
      <c r="P9" s="213"/>
      <c r="Q9" s="214"/>
      <c r="R9" s="215" t="str">
        <f>E9</f>
        <v>Ocak</v>
      </c>
      <c r="S9" s="216"/>
      <c r="T9" s="216"/>
      <c r="U9" s="216"/>
      <c r="V9" s="216"/>
      <c r="W9" s="216"/>
      <c r="X9" s="216"/>
      <c r="Y9" s="216"/>
      <c r="Z9" s="216"/>
      <c r="AA9" s="216"/>
      <c r="AB9" s="216"/>
      <c r="AC9" s="216"/>
      <c r="AD9" s="217"/>
      <c r="AE9" s="215" t="s">
        <v>25</v>
      </c>
      <c r="AF9" s="216"/>
      <c r="AG9" s="216"/>
      <c r="AH9" s="216"/>
      <c r="AI9" s="216"/>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Aralık</v>
      </c>
      <c r="G9" s="213"/>
      <c r="H9" s="213"/>
      <c r="I9" s="213"/>
      <c r="J9" s="213"/>
      <c r="K9" s="213"/>
      <c r="L9" s="213"/>
      <c r="M9" s="213"/>
      <c r="N9" s="213"/>
      <c r="O9" s="213"/>
      <c r="P9" s="214"/>
      <c r="Q9" s="215" t="s">
        <v>120</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Kasım</v>
      </c>
      <c r="G9" s="213"/>
      <c r="H9" s="213"/>
      <c r="I9" s="213"/>
      <c r="J9" s="213"/>
      <c r="K9" s="213"/>
      <c r="L9" s="213"/>
      <c r="M9" s="213"/>
      <c r="N9" s="213"/>
      <c r="O9" s="213"/>
      <c r="P9" s="214"/>
      <c r="Q9" s="215" t="s">
        <v>119</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Ekim</v>
      </c>
      <c r="G9" s="213"/>
      <c r="H9" s="213"/>
      <c r="I9" s="213"/>
      <c r="J9" s="213"/>
      <c r="K9" s="213"/>
      <c r="L9" s="213"/>
      <c r="M9" s="213"/>
      <c r="N9" s="213"/>
      <c r="O9" s="213"/>
      <c r="P9" s="214"/>
      <c r="Q9" s="215" t="s">
        <v>33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Eylül</v>
      </c>
      <c r="G9" s="213"/>
      <c r="H9" s="213"/>
      <c r="I9" s="213"/>
      <c r="J9" s="213"/>
      <c r="K9" s="213"/>
      <c r="L9" s="213"/>
      <c r="M9" s="213"/>
      <c r="N9" s="213"/>
      <c r="O9" s="213"/>
      <c r="P9" s="214"/>
      <c r="Q9" s="215" t="s">
        <v>28</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Ağustos</v>
      </c>
      <c r="G9" s="213"/>
      <c r="H9" s="213"/>
      <c r="I9" s="213"/>
      <c r="J9" s="213"/>
      <c r="K9" s="213"/>
      <c r="L9" s="213"/>
      <c r="M9" s="213"/>
      <c r="N9" s="213"/>
      <c r="O9" s="213"/>
      <c r="P9" s="214"/>
      <c r="Q9" s="215" t="s">
        <v>66</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62</v>
      </c>
      <c r="G9" s="213"/>
      <c r="H9" s="213"/>
      <c r="I9" s="213"/>
      <c r="J9" s="213"/>
      <c r="K9" s="213"/>
      <c r="L9" s="213"/>
      <c r="M9" s="213"/>
      <c r="N9" s="213"/>
      <c r="O9" s="213"/>
      <c r="P9" s="214"/>
      <c r="Q9" s="215" t="s">
        <v>63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Haziran</v>
      </c>
      <c r="G9" s="213"/>
      <c r="H9" s="213"/>
      <c r="I9" s="213"/>
      <c r="J9" s="213"/>
      <c r="K9" s="213"/>
      <c r="L9" s="213"/>
      <c r="M9" s="213"/>
      <c r="N9" s="213"/>
      <c r="O9" s="213"/>
      <c r="P9" s="214"/>
      <c r="Q9" s="215" t="s">
        <v>60</v>
      </c>
      <c r="R9" s="216"/>
      <c r="S9" s="216"/>
      <c r="T9" s="216"/>
      <c r="U9" s="216"/>
      <c r="V9" s="216"/>
      <c r="W9" s="216"/>
      <c r="X9" s="216"/>
      <c r="Y9" s="216"/>
      <c r="Z9" s="216"/>
      <c r="AA9" s="217"/>
      <c r="AB9" s="215" t="s">
        <v>118</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52</v>
      </c>
      <c r="G9" s="213"/>
      <c r="H9" s="213"/>
      <c r="I9" s="213"/>
      <c r="J9" s="213"/>
      <c r="K9" s="213"/>
      <c r="L9" s="213"/>
      <c r="M9" s="213"/>
      <c r="N9" s="213"/>
      <c r="O9" s="213"/>
      <c r="P9" s="214"/>
      <c r="Q9" s="215" t="s">
        <v>53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50</v>
      </c>
      <c r="G9" s="213"/>
      <c r="H9" s="213"/>
      <c r="I9" s="213"/>
      <c r="J9" s="213"/>
      <c r="K9" s="213"/>
      <c r="L9" s="213"/>
      <c r="M9" s="213"/>
      <c r="N9" s="213"/>
      <c r="O9" s="213"/>
      <c r="P9" s="214"/>
      <c r="Q9" s="215" t="s">
        <v>51</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f>D4</f>
        <v>0</v>
      </c>
      <c r="G9" s="213"/>
      <c r="H9" s="213"/>
      <c r="I9" s="213"/>
      <c r="J9" s="213"/>
      <c r="K9" s="213"/>
      <c r="L9" s="213"/>
      <c r="M9" s="213"/>
      <c r="N9" s="213"/>
      <c r="O9" s="213"/>
      <c r="P9" s="214"/>
      <c r="Q9" s="215" t="s">
        <v>14</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43</v>
      </c>
      <c r="G9" s="213"/>
      <c r="H9" s="213"/>
      <c r="I9" s="213"/>
      <c r="J9" s="213"/>
      <c r="K9" s="213"/>
      <c r="L9" s="213"/>
      <c r="M9" s="213"/>
      <c r="N9" s="213"/>
      <c r="O9" s="213"/>
      <c r="P9" s="214"/>
      <c r="Q9" s="215" t="s">
        <v>44</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41</v>
      </c>
      <c r="G9" s="213"/>
      <c r="H9" s="213"/>
      <c r="I9" s="213"/>
      <c r="J9" s="213"/>
      <c r="K9" s="213"/>
      <c r="L9" s="213"/>
      <c r="M9" s="213"/>
      <c r="N9" s="213"/>
      <c r="O9" s="213"/>
      <c r="P9" s="214"/>
      <c r="Q9" s="215" t="str">
        <f>F9</f>
        <v>Ocak</v>
      </c>
      <c r="R9" s="216"/>
      <c r="S9" s="216"/>
      <c r="T9" s="216"/>
      <c r="U9" s="216"/>
      <c r="V9" s="216"/>
      <c r="W9" s="216"/>
      <c r="X9" s="216"/>
      <c r="Y9" s="216"/>
      <c r="Z9" s="216"/>
      <c r="AA9" s="217"/>
      <c r="AB9" s="215" t="s">
        <v>101</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39</v>
      </c>
      <c r="G9" s="216"/>
      <c r="H9" s="216"/>
      <c r="I9" s="216"/>
      <c r="J9" s="216"/>
      <c r="K9" s="216"/>
      <c r="L9" s="216"/>
      <c r="M9" s="216"/>
      <c r="N9" s="217"/>
      <c r="O9" s="215" t="s">
        <v>38</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35</v>
      </c>
      <c r="G9" s="216"/>
      <c r="H9" s="216"/>
      <c r="I9" s="216"/>
      <c r="J9" s="216"/>
      <c r="K9" s="216"/>
      <c r="L9" s="216"/>
      <c r="M9" s="216"/>
      <c r="N9" s="217"/>
      <c r="O9" s="215" t="s">
        <v>36</v>
      </c>
      <c r="P9" s="216"/>
      <c r="Q9" s="216"/>
      <c r="R9" s="216"/>
      <c r="S9" s="216"/>
      <c r="T9" s="216"/>
      <c r="U9" s="216"/>
      <c r="V9" s="216"/>
      <c r="W9" s="216"/>
      <c r="X9" s="223"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32</v>
      </c>
      <c r="G9" s="216"/>
      <c r="H9" s="216"/>
      <c r="I9" s="216"/>
      <c r="J9" s="216"/>
      <c r="K9" s="216"/>
      <c r="L9" s="216"/>
      <c r="M9" s="216"/>
      <c r="N9" s="217"/>
      <c r="O9" s="215" t="s">
        <v>33</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27</v>
      </c>
      <c r="G9" s="216"/>
      <c r="H9" s="216"/>
      <c r="I9" s="216"/>
      <c r="J9" s="216"/>
      <c r="K9" s="216"/>
      <c r="L9" s="216"/>
      <c r="M9" s="216"/>
      <c r="N9" s="217"/>
      <c r="O9" s="215" t="s">
        <v>28</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65</v>
      </c>
      <c r="G9" s="216"/>
      <c r="H9" s="216"/>
      <c r="I9" s="216"/>
      <c r="J9" s="216"/>
      <c r="K9" s="216"/>
      <c r="L9" s="216"/>
      <c r="M9" s="216"/>
      <c r="N9" s="217"/>
      <c r="O9" s="215" t="s">
        <v>66</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62</v>
      </c>
      <c r="G9" s="216"/>
      <c r="H9" s="216"/>
      <c r="I9" s="216"/>
      <c r="J9" s="216"/>
      <c r="K9" s="216"/>
      <c r="L9" s="216"/>
      <c r="M9" s="216"/>
      <c r="N9" s="217"/>
      <c r="O9" s="215" t="s">
        <v>63</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59</v>
      </c>
      <c r="G9" s="216"/>
      <c r="H9" s="216"/>
      <c r="I9" s="216"/>
      <c r="J9" s="216"/>
      <c r="K9" s="216"/>
      <c r="L9" s="216"/>
      <c r="M9" s="216"/>
      <c r="N9" s="217"/>
      <c r="O9" s="215" t="s">
        <v>60</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CD57"/>
  <sheetViews>
    <sheetView showGridLines="0" zoomScale="90" zoomScaleNormal="90" zoomScalePageLayoutView="40" workbookViewId="0">
      <selection activeCell="E4" sqref="E4"/>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5" width="8.85546875" style="10" customWidth="1"/>
    <col min="56" max="56" width="8.5703125" style="10" customWidth="1"/>
    <col min="57" max="71" width="0" style="10" hidden="1" customWidth="1"/>
    <col min="72" max="82" width="0" hidden="1" customWidth="1"/>
    <col min="83" max="16384" width="9.140625" hidden="1"/>
  </cols>
  <sheetData>
    <row r="1" spans="1:72"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72"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72"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72" ht="15.75">
      <c r="A4" s="10"/>
      <c r="B4" s="12" t="s">
        <v>11</v>
      </c>
      <c r="C4" s="27"/>
      <c r="D4" s="25"/>
      <c r="E4" s="59" t="s">
        <v>149</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72"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72"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72"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2025</v>
      </c>
      <c r="BB7" s="176">
        <v>2026</v>
      </c>
      <c r="BC7" s="176">
        <v>2026</v>
      </c>
      <c r="BD7" s="176">
        <v>2026</v>
      </c>
      <c r="BE7" s="176">
        <v>2023</v>
      </c>
      <c r="BT7" s="10"/>
    </row>
    <row r="8" spans="1:72"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200" t="s">
        <v>39</v>
      </c>
      <c r="BB8" s="200" t="s">
        <v>41</v>
      </c>
      <c r="BC8" s="200" t="s">
        <v>43</v>
      </c>
      <c r="BD8" s="200" t="s">
        <v>13</v>
      </c>
      <c r="BE8" s="165" t="s">
        <v>35</v>
      </c>
      <c r="BF8" s="118"/>
      <c r="BG8" s="118"/>
      <c r="BH8" s="118"/>
      <c r="BI8" s="118"/>
      <c r="BJ8" s="118"/>
      <c r="BK8" s="118"/>
      <c r="BL8" s="118"/>
      <c r="BM8" s="118"/>
      <c r="BN8" s="118"/>
      <c r="BO8" s="118"/>
      <c r="BP8" s="118"/>
      <c r="BQ8" s="118"/>
      <c r="BR8" s="118"/>
      <c r="BS8" s="118"/>
      <c r="BT8" s="118"/>
    </row>
    <row r="9" spans="1:72"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194">
        <v>1.06</v>
      </c>
      <c r="BB9" s="194">
        <v>1.05</v>
      </c>
      <c r="BC9" s="194">
        <v>1.06</v>
      </c>
      <c r="BD9" s="194">
        <v>1.07</v>
      </c>
      <c r="BE9" s="207">
        <v>0.99</v>
      </c>
      <c r="BF9" s="22"/>
      <c r="BG9" s="22"/>
      <c r="BH9" s="22"/>
      <c r="BI9" s="22"/>
      <c r="BJ9" s="22"/>
      <c r="BK9" s="22"/>
      <c r="BL9" s="22"/>
      <c r="BM9" s="22"/>
      <c r="BN9" s="22"/>
      <c r="BO9" s="22"/>
      <c r="BP9" s="22"/>
      <c r="BQ9" s="22"/>
      <c r="BR9" s="22"/>
      <c r="BS9" s="22"/>
      <c r="BT9" s="22"/>
    </row>
    <row r="10" spans="1:72" ht="23.45" customHeight="1">
      <c r="A10" s="10"/>
      <c r="B10" s="19"/>
      <c r="C10" s="168"/>
      <c r="D10" s="169"/>
      <c r="E10" s="169"/>
      <c r="F10" s="170"/>
      <c r="G10" s="170"/>
      <c r="H10" s="170"/>
      <c r="I10" s="170"/>
      <c r="J10" s="170"/>
      <c r="K10" s="170"/>
      <c r="L10" s="170"/>
      <c r="M10" s="170"/>
      <c r="N10" s="170"/>
      <c r="O10" s="170"/>
      <c r="P10" s="170"/>
      <c r="Q10" s="170"/>
    </row>
    <row r="11" spans="1:72" ht="20.25" customHeight="1">
      <c r="A11" s="10"/>
      <c r="B11" s="10"/>
      <c r="C11" s="171" t="s">
        <v>71</v>
      </c>
      <c r="D11" s="10"/>
      <c r="E11" s="10"/>
      <c r="O11" s="163"/>
      <c r="P11" s="163"/>
      <c r="Q11" s="163"/>
      <c r="R11" s="10"/>
    </row>
    <row r="12" spans="1:72" ht="18" customHeight="1">
      <c r="A12" s="10"/>
      <c r="B12" s="10"/>
      <c r="C12" s="171" t="s">
        <v>72</v>
      </c>
      <c r="D12" s="10"/>
      <c r="E12" s="10"/>
      <c r="O12" s="163"/>
      <c r="P12" s="163"/>
      <c r="Q12" s="163"/>
      <c r="R12" s="10"/>
    </row>
    <row r="13" spans="1:72" ht="26.65" hidden="1" customHeight="1"/>
    <row r="14" spans="1:72" ht="26.45" hidden="1" customHeight="1"/>
    <row r="15" spans="1:72" ht="26.45" hidden="1" customHeight="1"/>
    <row r="16" spans="1:72"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6" t="s">
        <v>52</v>
      </c>
      <c r="G9" s="216"/>
      <c r="H9" s="216"/>
      <c r="I9" s="216"/>
      <c r="J9" s="216"/>
      <c r="K9" s="216"/>
      <c r="L9" s="216"/>
      <c r="M9" s="216"/>
      <c r="N9" s="217"/>
      <c r="O9" s="215" t="s">
        <v>53</v>
      </c>
      <c r="P9" s="216"/>
      <c r="Q9" s="216"/>
      <c r="R9" s="216"/>
      <c r="S9" s="216"/>
      <c r="T9" s="216"/>
      <c r="U9" s="216"/>
      <c r="V9" s="216"/>
      <c r="W9" s="217"/>
      <c r="X9" s="215" t="s">
        <v>25</v>
      </c>
      <c r="Y9" s="216"/>
      <c r="Z9" s="216"/>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6" t="s">
        <v>50</v>
      </c>
      <c r="G9" s="216"/>
      <c r="H9" s="216"/>
      <c r="I9" s="216"/>
      <c r="J9" s="216"/>
      <c r="K9" s="216"/>
      <c r="L9" s="216"/>
      <c r="M9" s="216"/>
      <c r="N9" s="217"/>
      <c r="O9" s="215" t="s">
        <v>51</v>
      </c>
      <c r="P9" s="216"/>
      <c r="Q9" s="216"/>
      <c r="R9" s="216"/>
      <c r="S9" s="216"/>
      <c r="T9" s="216"/>
      <c r="U9" s="216"/>
      <c r="V9" s="216"/>
      <c r="W9" s="217"/>
      <c r="X9" s="215" t="s">
        <v>25</v>
      </c>
      <c r="Y9" s="216"/>
      <c r="Z9" s="216"/>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6" t="s">
        <v>13</v>
      </c>
      <c r="G9" s="216"/>
      <c r="H9" s="216"/>
      <c r="I9" s="216"/>
      <c r="J9" s="216"/>
      <c r="K9" s="216"/>
      <c r="L9" s="216"/>
      <c r="M9" s="216"/>
      <c r="N9" s="217"/>
      <c r="O9" s="215" t="s">
        <v>14</v>
      </c>
      <c r="P9" s="216"/>
      <c r="Q9" s="216"/>
      <c r="R9" s="216"/>
      <c r="S9" s="216"/>
      <c r="T9" s="216"/>
      <c r="U9" s="216"/>
      <c r="V9" s="216"/>
      <c r="W9" s="217"/>
      <c r="X9" s="215" t="s">
        <v>25</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6" t="s">
        <v>13</v>
      </c>
      <c r="G9" s="216"/>
      <c r="H9" s="216"/>
      <c r="I9" s="216"/>
      <c r="J9" s="216"/>
      <c r="K9" s="216"/>
      <c r="L9" s="216"/>
      <c r="M9" s="216"/>
      <c r="N9" s="217"/>
      <c r="O9" s="215" t="s">
        <v>14</v>
      </c>
      <c r="P9" s="216"/>
      <c r="Q9" s="216"/>
      <c r="R9" s="216"/>
      <c r="S9" s="216"/>
      <c r="T9" s="216"/>
      <c r="U9" s="216"/>
      <c r="V9" s="216"/>
      <c r="W9" s="217"/>
      <c r="X9" s="215" t="s">
        <v>81</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6" t="s">
        <v>43</v>
      </c>
      <c r="G9" s="216"/>
      <c r="H9" s="216"/>
      <c r="I9" s="216"/>
      <c r="J9" s="216"/>
      <c r="K9" s="216"/>
      <c r="L9" s="216"/>
      <c r="M9" s="216"/>
      <c r="N9" s="217"/>
      <c r="O9" s="215" t="s">
        <v>44</v>
      </c>
      <c r="P9" s="216"/>
      <c r="Q9" s="216"/>
      <c r="R9" s="216"/>
      <c r="S9" s="216"/>
      <c r="T9" s="216"/>
      <c r="U9" s="216"/>
      <c r="V9" s="216"/>
      <c r="W9" s="217"/>
      <c r="X9" s="215" t="s">
        <v>25</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6" t="s">
        <v>41</v>
      </c>
      <c r="G9" s="216"/>
      <c r="H9" s="216"/>
      <c r="I9" s="216"/>
      <c r="J9" s="216"/>
      <c r="K9" s="216"/>
      <c r="L9" s="216"/>
      <c r="M9" s="216"/>
      <c r="N9" s="217"/>
      <c r="O9" s="215" t="s">
        <v>41</v>
      </c>
      <c r="P9" s="216"/>
      <c r="Q9" s="216"/>
      <c r="R9" s="216"/>
      <c r="S9" s="216"/>
      <c r="T9" s="216"/>
      <c r="U9" s="216"/>
      <c r="V9" s="216"/>
      <c r="W9" s="217"/>
      <c r="X9" s="215" t="s">
        <v>25</v>
      </c>
      <c r="Y9" s="216"/>
      <c r="Z9" s="216"/>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39</v>
      </c>
      <c r="G9" s="216"/>
      <c r="H9" s="216"/>
      <c r="I9" s="216"/>
      <c r="J9" s="216"/>
      <c r="K9" s="216"/>
      <c r="L9" s="217"/>
      <c r="M9" s="215" t="s">
        <v>38</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35</v>
      </c>
      <c r="G9" s="216"/>
      <c r="H9" s="216"/>
      <c r="I9" s="216"/>
      <c r="J9" s="216"/>
      <c r="K9" s="216"/>
      <c r="L9" s="217"/>
      <c r="M9" s="215" t="s">
        <v>36</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32</v>
      </c>
      <c r="G9" s="216"/>
      <c r="H9" s="216"/>
      <c r="I9" s="216"/>
      <c r="J9" s="216"/>
      <c r="K9" s="216"/>
      <c r="L9" s="217"/>
      <c r="M9" s="215" t="s">
        <v>33</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27</v>
      </c>
      <c r="G9" s="216"/>
      <c r="H9" s="216"/>
      <c r="I9" s="216"/>
      <c r="J9" s="216"/>
      <c r="K9" s="216"/>
      <c r="L9" s="217"/>
      <c r="M9" s="215" t="s">
        <v>28</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542E-A7F3-48C5-8397-58027CE73B2C}">
  <dimension ref="A1:AT32"/>
  <sheetViews>
    <sheetView showGridLines="0" tabSelected="1" zoomScale="80" zoomScaleNormal="80" workbookViewId="0">
      <selection activeCell="G39" sqref="G39"/>
    </sheetView>
  </sheetViews>
  <sheetFormatPr defaultColWidth="0" defaultRowHeight="12.95" customHeight="1"/>
  <cols>
    <col min="1" max="2" width="4.28515625" customWidth="1"/>
    <col min="3" max="3" width="3.7109375" customWidth="1"/>
    <col min="4" max="4" width="30"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46142</v>
      </c>
      <c r="AG3" s="26"/>
      <c r="AH3" s="26"/>
      <c r="AI3" s="26"/>
      <c r="AJ3" s="26"/>
      <c r="AK3" s="26"/>
      <c r="AL3" s="26"/>
      <c r="AM3" s="26"/>
      <c r="AN3" s="26"/>
      <c r="AO3" s="10"/>
    </row>
    <row r="4" spans="1:46" ht="12.95" customHeight="1">
      <c r="A4" s="10"/>
      <c r="B4" s="12" t="s">
        <v>67</v>
      </c>
      <c r="C4" s="27"/>
      <c r="D4" s="197" t="s">
        <v>50</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13</v>
      </c>
      <c r="F6" s="213"/>
      <c r="G6" s="213"/>
      <c r="H6" s="213"/>
      <c r="I6" s="213"/>
      <c r="J6" s="213"/>
      <c r="K6" s="213"/>
      <c r="L6" s="213"/>
      <c r="M6" s="213"/>
      <c r="N6" s="213"/>
      <c r="O6" s="213"/>
      <c r="P6" s="213"/>
      <c r="Q6" s="213"/>
      <c r="R6" s="213"/>
      <c r="S6" s="214"/>
      <c r="T6" s="215" t="s">
        <v>148</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226</v>
      </c>
      <c r="F10" s="124">
        <v>230</v>
      </c>
      <c r="G10" s="124">
        <v>187</v>
      </c>
      <c r="H10" s="129">
        <v>129</v>
      </c>
      <c r="I10" s="129">
        <v>136</v>
      </c>
      <c r="J10" s="129">
        <v>0</v>
      </c>
      <c r="K10" s="129">
        <v>42</v>
      </c>
      <c r="L10" s="129">
        <v>129</v>
      </c>
      <c r="M10" s="65">
        <v>-1.7391304347826098E-2</v>
      </c>
      <c r="N10" s="65">
        <v>0.20855614973262027</v>
      </c>
      <c r="O10" s="65">
        <v>0.75193798449612403</v>
      </c>
      <c r="P10" s="65">
        <v>0.66176470588235303</v>
      </c>
      <c r="Q10" s="65" t="s">
        <v>48</v>
      </c>
      <c r="R10" s="65">
        <v>4.3809523809523814</v>
      </c>
      <c r="S10" s="125">
        <v>0.75193798449612403</v>
      </c>
      <c r="T10" s="69">
        <v>1421</v>
      </c>
      <c r="U10" s="69">
        <v>1323</v>
      </c>
      <c r="V10" s="69">
        <v>889</v>
      </c>
      <c r="W10" s="69">
        <v>659</v>
      </c>
      <c r="X10" s="69">
        <v>666</v>
      </c>
      <c r="Y10" s="69">
        <v>0</v>
      </c>
      <c r="Z10" s="69">
        <v>551</v>
      </c>
      <c r="AA10" s="69">
        <v>645</v>
      </c>
      <c r="AB10" s="65">
        <v>7.4074074074074181E-2</v>
      </c>
      <c r="AC10" s="65">
        <v>0.59842519685039375</v>
      </c>
      <c r="AD10" s="65">
        <v>1.1562974203338392</v>
      </c>
      <c r="AE10" s="65">
        <v>1.1336336336336337</v>
      </c>
      <c r="AF10" s="65" t="s">
        <v>48</v>
      </c>
      <c r="AG10" s="65">
        <v>1.5789473684210527</v>
      </c>
      <c r="AH10" s="125">
        <v>1.2031007751937985</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790877</v>
      </c>
      <c r="F11" s="124">
        <v>770590</v>
      </c>
      <c r="G11" s="124">
        <v>659714</v>
      </c>
      <c r="H11" s="129">
        <v>449751</v>
      </c>
      <c r="I11" s="129">
        <v>297788</v>
      </c>
      <c r="J11" s="129">
        <v>0</v>
      </c>
      <c r="K11" s="129">
        <v>0</v>
      </c>
      <c r="L11" s="129">
        <v>394045</v>
      </c>
      <c r="M11" s="65">
        <v>2.6326580931494092E-2</v>
      </c>
      <c r="N11" s="65">
        <v>0.19881797263662748</v>
      </c>
      <c r="O11" s="65">
        <v>0.75847746864376075</v>
      </c>
      <c r="P11" s="65">
        <v>1.6558390532862304</v>
      </c>
      <c r="Q11" s="65" t="s">
        <v>48</v>
      </c>
      <c r="R11" s="65" t="s">
        <v>48</v>
      </c>
      <c r="S11" s="125">
        <v>1.007072796254235</v>
      </c>
      <c r="T11" s="69">
        <v>4294141</v>
      </c>
      <c r="U11" s="69">
        <v>3696171</v>
      </c>
      <c r="V11" s="69">
        <v>2813538</v>
      </c>
      <c r="W11" s="69">
        <v>1987935</v>
      </c>
      <c r="X11" s="69">
        <v>1057446</v>
      </c>
      <c r="Y11" s="69">
        <v>0</v>
      </c>
      <c r="Z11" s="69">
        <v>1092884</v>
      </c>
      <c r="AA11" s="69">
        <v>1845149</v>
      </c>
      <c r="AB11" s="65">
        <v>0.16178093491886614</v>
      </c>
      <c r="AC11" s="65">
        <v>0.52624240369243269</v>
      </c>
      <c r="AD11" s="65">
        <v>1.1601013111595702</v>
      </c>
      <c r="AE11" s="65">
        <v>3.0608607910002021</v>
      </c>
      <c r="AF11" s="65" t="s">
        <v>48</v>
      </c>
      <c r="AG11" s="65">
        <v>2.9291827860962369</v>
      </c>
      <c r="AH11" s="125">
        <v>1.327259749754627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86</v>
      </c>
      <c r="F13" s="124">
        <v>62</v>
      </c>
      <c r="G13" s="124">
        <v>55</v>
      </c>
      <c r="H13" s="129">
        <v>46</v>
      </c>
      <c r="I13" s="129">
        <v>56</v>
      </c>
      <c r="J13" s="129">
        <v>5</v>
      </c>
      <c r="K13" s="129">
        <v>0</v>
      </c>
      <c r="L13" s="129">
        <v>51</v>
      </c>
      <c r="M13" s="65">
        <v>0.38709677419354849</v>
      </c>
      <c r="N13" s="65">
        <v>0.56363636363636371</v>
      </c>
      <c r="O13" s="65">
        <v>0.86956521739130443</v>
      </c>
      <c r="P13" s="65">
        <v>0.53571428571428581</v>
      </c>
      <c r="Q13" s="65">
        <v>16.2</v>
      </c>
      <c r="R13" s="65" t="s">
        <v>48</v>
      </c>
      <c r="S13" s="125">
        <v>0.68627450980392157</v>
      </c>
      <c r="T13" s="69">
        <v>177</v>
      </c>
      <c r="U13" s="69">
        <v>119</v>
      </c>
      <c r="V13" s="69">
        <v>92</v>
      </c>
      <c r="W13" s="69">
        <v>73</v>
      </c>
      <c r="X13" s="69">
        <v>92</v>
      </c>
      <c r="Y13" s="69">
        <v>17</v>
      </c>
      <c r="Z13" s="69">
        <v>10</v>
      </c>
      <c r="AA13" s="69">
        <v>74</v>
      </c>
      <c r="AB13" s="65">
        <v>0.48739495798319332</v>
      </c>
      <c r="AC13" s="65">
        <v>0.92391304347826098</v>
      </c>
      <c r="AD13" s="65">
        <v>1.4246575342465753</v>
      </c>
      <c r="AE13" s="65">
        <v>0.92391304347826098</v>
      </c>
      <c r="AF13" s="65">
        <v>9.4117647058823533</v>
      </c>
      <c r="AG13" s="65">
        <v>16.7</v>
      </c>
      <c r="AH13" s="125">
        <v>1.3918918918918921</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178388</v>
      </c>
      <c r="F14" s="124">
        <v>142373</v>
      </c>
      <c r="G14" s="124">
        <v>129597</v>
      </c>
      <c r="H14" s="129">
        <v>107348</v>
      </c>
      <c r="I14" s="129">
        <v>60367</v>
      </c>
      <c r="J14" s="129">
        <v>6002</v>
      </c>
      <c r="K14" s="129">
        <v>0</v>
      </c>
      <c r="L14" s="129">
        <v>147331</v>
      </c>
      <c r="M14" s="65">
        <v>0.25296228919809227</v>
      </c>
      <c r="N14" s="65">
        <v>0.37648248030432807</v>
      </c>
      <c r="O14" s="65">
        <v>0.66177292543875987</v>
      </c>
      <c r="P14" s="65">
        <v>1.9550582271771</v>
      </c>
      <c r="Q14" s="65">
        <v>28.721426191269575</v>
      </c>
      <c r="R14" s="65" t="s">
        <v>48</v>
      </c>
      <c r="S14" s="125">
        <v>0.2107974560683088</v>
      </c>
      <c r="T14" s="69">
        <v>340829</v>
      </c>
      <c r="U14" s="69">
        <v>291954</v>
      </c>
      <c r="V14" s="69">
        <v>260171</v>
      </c>
      <c r="W14" s="69">
        <v>190403</v>
      </c>
      <c r="X14" s="69">
        <v>96875</v>
      </c>
      <c r="Y14" s="69">
        <v>16105</v>
      </c>
      <c r="Z14" s="69">
        <v>41113</v>
      </c>
      <c r="AA14" s="69">
        <v>227705</v>
      </c>
      <c r="AB14" s="65">
        <v>0.16740650924460709</v>
      </c>
      <c r="AC14" s="65">
        <v>0.31001917969335557</v>
      </c>
      <c r="AD14" s="65">
        <v>0.79004007289801104</v>
      </c>
      <c r="AE14" s="65">
        <v>2.5182348387096773</v>
      </c>
      <c r="AF14" s="65">
        <v>20.162930766842596</v>
      </c>
      <c r="AG14" s="65">
        <v>7.2900542407511004</v>
      </c>
      <c r="AH14" s="125">
        <v>0.49680068509694553</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47</v>
      </c>
      <c r="F16" s="124">
        <v>61</v>
      </c>
      <c r="G16" s="124">
        <v>52</v>
      </c>
      <c r="H16" s="129">
        <v>47</v>
      </c>
      <c r="I16" s="129">
        <v>35</v>
      </c>
      <c r="J16" s="129">
        <v>2</v>
      </c>
      <c r="K16" s="129">
        <v>0</v>
      </c>
      <c r="L16" s="129">
        <v>21</v>
      </c>
      <c r="M16" s="65">
        <v>-0.22950819672131151</v>
      </c>
      <c r="N16" s="65">
        <v>-9.6153846153846145E-2</v>
      </c>
      <c r="O16" s="65">
        <v>0</v>
      </c>
      <c r="P16" s="65">
        <v>0.34285714285714275</v>
      </c>
      <c r="Q16" s="65">
        <v>22.5</v>
      </c>
      <c r="R16" s="65" t="s">
        <v>48</v>
      </c>
      <c r="S16" s="125">
        <v>1.2380952380952381</v>
      </c>
      <c r="T16" s="69">
        <v>69</v>
      </c>
      <c r="U16" s="69">
        <v>83</v>
      </c>
      <c r="V16" s="69">
        <v>79</v>
      </c>
      <c r="W16" s="69">
        <v>70</v>
      </c>
      <c r="X16" s="69">
        <v>47</v>
      </c>
      <c r="Y16" s="69">
        <v>2</v>
      </c>
      <c r="Z16" s="69">
        <v>3</v>
      </c>
      <c r="AA16" s="69">
        <v>27</v>
      </c>
      <c r="AB16" s="65">
        <v>-0.16867469879518071</v>
      </c>
      <c r="AC16" s="65">
        <v>-0.12658227848101267</v>
      </c>
      <c r="AD16" s="65">
        <v>-1.4285714285714235E-2</v>
      </c>
      <c r="AE16" s="65">
        <v>0.46808510638297873</v>
      </c>
      <c r="AF16" s="65">
        <v>33.5</v>
      </c>
      <c r="AG16" s="65">
        <v>22</v>
      </c>
      <c r="AH16" s="125">
        <v>1.5555555555555554</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57569</v>
      </c>
      <c r="F17" s="124">
        <v>80791</v>
      </c>
      <c r="G17" s="124">
        <v>75571.399999999994</v>
      </c>
      <c r="H17" s="129">
        <v>66302</v>
      </c>
      <c r="I17" s="129">
        <v>32576</v>
      </c>
      <c r="J17" s="129">
        <v>0</v>
      </c>
      <c r="K17" s="129">
        <v>0</v>
      </c>
      <c r="L17" s="129">
        <v>36063</v>
      </c>
      <c r="M17" s="65">
        <v>-0.28743300615167533</v>
      </c>
      <c r="N17" s="65">
        <v>-0.23821710329569112</v>
      </c>
      <c r="O17" s="65">
        <v>-0.13171548369581609</v>
      </c>
      <c r="P17" s="65">
        <v>0.76722126719056982</v>
      </c>
      <c r="Q17" s="65" t="s">
        <v>48</v>
      </c>
      <c r="R17" s="65" t="s">
        <v>48</v>
      </c>
      <c r="S17" s="125">
        <v>0.59634528464076753</v>
      </c>
      <c r="T17" s="69">
        <v>93082</v>
      </c>
      <c r="U17" s="69">
        <v>108773</v>
      </c>
      <c r="V17" s="69">
        <v>115312.4</v>
      </c>
      <c r="W17" s="69">
        <v>87148</v>
      </c>
      <c r="X17" s="69">
        <v>35661</v>
      </c>
      <c r="Y17" s="69">
        <v>0</v>
      </c>
      <c r="Z17" s="69">
        <v>1753</v>
      </c>
      <c r="AA17" s="69">
        <v>42547</v>
      </c>
      <c r="AB17" s="65">
        <v>-0.14425454846331354</v>
      </c>
      <c r="AC17" s="65">
        <v>-0.19278412382363042</v>
      </c>
      <c r="AD17" s="65">
        <v>6.8091063478221026E-2</v>
      </c>
      <c r="AE17" s="65">
        <v>1.6101904040828918</v>
      </c>
      <c r="AF17" s="65" t="s">
        <v>48</v>
      </c>
      <c r="AG17" s="65">
        <v>52.098687963491159</v>
      </c>
      <c r="AH17" s="125">
        <v>1.1877453169436154</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205</v>
      </c>
      <c r="F19" s="124">
        <v>212</v>
      </c>
      <c r="G19" s="124">
        <v>194</v>
      </c>
      <c r="H19" s="129">
        <v>162</v>
      </c>
      <c r="I19" s="129">
        <v>100</v>
      </c>
      <c r="J19" s="129">
        <v>0</v>
      </c>
      <c r="K19" s="129">
        <v>0</v>
      </c>
      <c r="L19" s="129">
        <v>90</v>
      </c>
      <c r="M19" s="65">
        <v>-3.301886792452835E-2</v>
      </c>
      <c r="N19" s="65">
        <v>5.6701030927835072E-2</v>
      </c>
      <c r="O19" s="65">
        <v>0.26543209876543217</v>
      </c>
      <c r="P19" s="65">
        <v>1.0499999999999998</v>
      </c>
      <c r="Q19" s="65" t="s">
        <v>48</v>
      </c>
      <c r="R19" s="65" t="s">
        <v>48</v>
      </c>
      <c r="S19" s="125">
        <v>1.2777777777777777</v>
      </c>
      <c r="T19" s="69">
        <v>656</v>
      </c>
      <c r="U19" s="69">
        <v>608</v>
      </c>
      <c r="V19" s="69">
        <v>453</v>
      </c>
      <c r="W19" s="69">
        <v>449</v>
      </c>
      <c r="X19" s="69">
        <v>153</v>
      </c>
      <c r="Y19" s="69">
        <v>0</v>
      </c>
      <c r="Z19" s="69">
        <v>43</v>
      </c>
      <c r="AA19" s="69">
        <v>179</v>
      </c>
      <c r="AB19" s="65">
        <v>7.8947368421052655E-2</v>
      </c>
      <c r="AC19" s="65">
        <v>0.44812362030905084</v>
      </c>
      <c r="AD19" s="65">
        <v>0.46102449888641428</v>
      </c>
      <c r="AE19" s="65">
        <v>3.2875816993464051</v>
      </c>
      <c r="AF19" s="65" t="s">
        <v>48</v>
      </c>
      <c r="AG19" s="65">
        <v>14.255813953488373</v>
      </c>
      <c r="AH19" s="125">
        <v>2.6648044692737431</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368088</v>
      </c>
      <c r="F20" s="124">
        <v>482739</v>
      </c>
      <c r="G20" s="124">
        <v>433106</v>
      </c>
      <c r="H20" s="129">
        <v>352703</v>
      </c>
      <c r="I20" s="129">
        <v>115809</v>
      </c>
      <c r="J20" s="129">
        <v>0</v>
      </c>
      <c r="K20" s="129">
        <v>0</v>
      </c>
      <c r="L20" s="129">
        <v>212740</v>
      </c>
      <c r="M20" s="65">
        <v>-0.23750100986247225</v>
      </c>
      <c r="N20" s="65">
        <v>-0.15012029387724946</v>
      </c>
      <c r="O20" s="65">
        <v>4.362026974536648E-2</v>
      </c>
      <c r="P20" s="65">
        <v>2.1784058233816026</v>
      </c>
      <c r="Q20" s="65" t="s">
        <v>48</v>
      </c>
      <c r="R20" s="65" t="s">
        <v>48</v>
      </c>
      <c r="S20" s="125">
        <v>0.7302246874118643</v>
      </c>
      <c r="T20" s="69">
        <v>1628396</v>
      </c>
      <c r="U20" s="69">
        <v>1596730</v>
      </c>
      <c r="V20" s="69">
        <v>1346161</v>
      </c>
      <c r="W20" s="69">
        <v>1188977</v>
      </c>
      <c r="X20" s="69">
        <v>184263</v>
      </c>
      <c r="Y20" s="69">
        <v>0</v>
      </c>
      <c r="Z20" s="69">
        <v>140552</v>
      </c>
      <c r="AA20" s="69">
        <v>464640</v>
      </c>
      <c r="AB20" s="65">
        <v>1.9831781202833243E-2</v>
      </c>
      <c r="AC20" s="65">
        <v>0.20965917152554558</v>
      </c>
      <c r="AD20" s="65">
        <v>0.36957737618137276</v>
      </c>
      <c r="AE20" s="65">
        <v>7.8373466186917611</v>
      </c>
      <c r="AF20" s="65" t="s">
        <v>48</v>
      </c>
      <c r="AG20" s="65">
        <v>10.585719164437361</v>
      </c>
      <c r="AH20" s="125">
        <v>2.5046401515151517</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4</v>
      </c>
      <c r="F22" s="124">
        <v>1</v>
      </c>
      <c r="G22" s="124">
        <v>1</v>
      </c>
      <c r="H22" s="129">
        <v>1</v>
      </c>
      <c r="I22" s="129">
        <v>1</v>
      </c>
      <c r="J22" s="129">
        <v>0</v>
      </c>
      <c r="K22" s="129">
        <v>0</v>
      </c>
      <c r="L22" s="129">
        <v>1</v>
      </c>
      <c r="M22" s="65">
        <v>3</v>
      </c>
      <c r="N22" s="65">
        <v>3</v>
      </c>
      <c r="O22" s="65">
        <v>3</v>
      </c>
      <c r="P22" s="65">
        <v>3</v>
      </c>
      <c r="Q22" s="65" t="s">
        <v>48</v>
      </c>
      <c r="R22" s="65" t="s">
        <v>48</v>
      </c>
      <c r="S22" s="125">
        <v>3</v>
      </c>
      <c r="T22" s="69">
        <v>5</v>
      </c>
      <c r="U22" s="69">
        <v>1</v>
      </c>
      <c r="V22" s="69">
        <v>1</v>
      </c>
      <c r="W22" s="69">
        <v>1</v>
      </c>
      <c r="X22" s="69">
        <v>1</v>
      </c>
      <c r="Y22" s="69">
        <v>0</v>
      </c>
      <c r="Z22" s="69">
        <v>0</v>
      </c>
      <c r="AA22" s="69">
        <v>1</v>
      </c>
      <c r="AB22" s="65">
        <v>4</v>
      </c>
      <c r="AC22" s="65">
        <v>4</v>
      </c>
      <c r="AD22" s="65">
        <v>4</v>
      </c>
      <c r="AE22" s="65">
        <v>4</v>
      </c>
      <c r="AF22" s="65" t="s">
        <v>48</v>
      </c>
      <c r="AG22" s="65" t="s">
        <v>48</v>
      </c>
      <c r="AH22" s="125">
        <v>4</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11692</v>
      </c>
      <c r="F23" s="124">
        <v>4387</v>
      </c>
      <c r="G23" s="124">
        <v>4131</v>
      </c>
      <c r="H23" s="129">
        <v>2258</v>
      </c>
      <c r="I23" s="129">
        <v>925</v>
      </c>
      <c r="J23" s="129">
        <v>0</v>
      </c>
      <c r="K23" s="129">
        <v>0</v>
      </c>
      <c r="L23" s="129">
        <v>1059</v>
      </c>
      <c r="M23" s="65">
        <v>1.6651470253020286</v>
      </c>
      <c r="N23" s="65">
        <v>1.8303074316146213</v>
      </c>
      <c r="O23" s="65">
        <v>4.1780336581045177</v>
      </c>
      <c r="P23" s="65">
        <v>11.64</v>
      </c>
      <c r="Q23" s="65" t="s">
        <v>48</v>
      </c>
      <c r="R23" s="65" t="s">
        <v>48</v>
      </c>
      <c r="S23" s="125">
        <v>10.04060434372049</v>
      </c>
      <c r="T23" s="69">
        <v>16100</v>
      </c>
      <c r="U23" s="69">
        <v>4387</v>
      </c>
      <c r="V23" s="69">
        <v>4131</v>
      </c>
      <c r="W23" s="69">
        <v>2258</v>
      </c>
      <c r="X23" s="69">
        <v>925</v>
      </c>
      <c r="Y23" s="69">
        <v>0</v>
      </c>
      <c r="Z23" s="69">
        <v>0</v>
      </c>
      <c r="AA23" s="69">
        <v>1059</v>
      </c>
      <c r="AB23" s="65">
        <v>2.6699338956006384</v>
      </c>
      <c r="AC23" s="65">
        <v>2.8973614137012831</v>
      </c>
      <c r="AD23" s="65">
        <v>6.1302037201062891</v>
      </c>
      <c r="AE23" s="65">
        <v>16.405405405405407</v>
      </c>
      <c r="AF23" s="65" t="s">
        <v>48</v>
      </c>
      <c r="AG23" s="65" t="s">
        <v>48</v>
      </c>
      <c r="AH23" s="125">
        <v>14.203021718602455</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568</v>
      </c>
      <c r="F24" s="130">
        <v>566</v>
      </c>
      <c r="G24" s="130">
        <v>489</v>
      </c>
      <c r="H24" s="130">
        <v>385</v>
      </c>
      <c r="I24" s="130">
        <v>328</v>
      </c>
      <c r="J24" s="130">
        <v>7</v>
      </c>
      <c r="K24" s="130">
        <v>42</v>
      </c>
      <c r="L24" s="130">
        <v>292</v>
      </c>
      <c r="M24" s="131">
        <v>3.5335689045936647E-3</v>
      </c>
      <c r="N24" s="131">
        <v>0.16155419222903888</v>
      </c>
      <c r="O24" s="131">
        <v>0.47532467532467537</v>
      </c>
      <c r="P24" s="131">
        <v>0.73170731707317072</v>
      </c>
      <c r="Q24" s="131">
        <v>80.142857142857139</v>
      </c>
      <c r="R24" s="131">
        <v>12.523809523809524</v>
      </c>
      <c r="S24" s="132">
        <v>0.9452054794520548</v>
      </c>
      <c r="T24" s="130">
        <v>2328</v>
      </c>
      <c r="U24" s="130">
        <v>2134</v>
      </c>
      <c r="V24" s="130">
        <v>1514</v>
      </c>
      <c r="W24" s="130">
        <v>1252</v>
      </c>
      <c r="X24" s="130">
        <v>959</v>
      </c>
      <c r="Y24" s="130">
        <v>19</v>
      </c>
      <c r="Z24" s="130">
        <v>607</v>
      </c>
      <c r="AA24" s="130">
        <v>926</v>
      </c>
      <c r="AB24" s="131">
        <v>9.0909090909090828E-2</v>
      </c>
      <c r="AC24" s="131">
        <v>0.53764861294583888</v>
      </c>
      <c r="AD24" s="131">
        <v>0.85942492012779548</v>
      </c>
      <c r="AE24" s="131">
        <v>1.4275286757038583</v>
      </c>
      <c r="AF24" s="131">
        <v>121.52631578947368</v>
      </c>
      <c r="AG24" s="131">
        <v>2.8352553542009886</v>
      </c>
      <c r="AH24" s="132">
        <v>1.514038876889849</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1406614</v>
      </c>
      <c r="F25" s="130">
        <v>1480880</v>
      </c>
      <c r="G25" s="130">
        <v>1302119.3999999999</v>
      </c>
      <c r="H25" s="130">
        <v>978362</v>
      </c>
      <c r="I25" s="130">
        <v>507465</v>
      </c>
      <c r="J25" s="130">
        <v>6002</v>
      </c>
      <c r="K25" s="130">
        <v>0</v>
      </c>
      <c r="L25" s="130">
        <v>791238</v>
      </c>
      <c r="M25" s="135">
        <v>-5.0149910863810709E-2</v>
      </c>
      <c r="N25" s="135">
        <v>8.0249629949450174E-2</v>
      </c>
      <c r="O25" s="135">
        <v>0.43772346023251107</v>
      </c>
      <c r="P25" s="135">
        <v>1.7718443636506951</v>
      </c>
      <c r="Q25" s="135">
        <v>233.35754748417193</v>
      </c>
      <c r="R25" s="135" t="s">
        <v>48</v>
      </c>
      <c r="S25" s="136">
        <v>0.77773817738784023</v>
      </c>
      <c r="T25" s="130">
        <v>6372548</v>
      </c>
      <c r="U25" s="130">
        <v>5698015</v>
      </c>
      <c r="V25" s="130">
        <v>4539313.4000000004</v>
      </c>
      <c r="W25" s="130">
        <v>3456721</v>
      </c>
      <c r="X25" s="130">
        <v>1375170</v>
      </c>
      <c r="Y25" s="130">
        <v>16105</v>
      </c>
      <c r="Z25" s="130">
        <v>1276302</v>
      </c>
      <c r="AA25" s="130">
        <v>2581100</v>
      </c>
      <c r="AB25" s="135">
        <v>0.1183803482440815</v>
      </c>
      <c r="AC25" s="135">
        <v>0.4038572441374062</v>
      </c>
      <c r="AD25" s="135">
        <v>0.84352396389526385</v>
      </c>
      <c r="AE25" s="135">
        <v>3.6340074318084312</v>
      </c>
      <c r="AF25" s="135">
        <v>394.68755045017076</v>
      </c>
      <c r="AG25" s="135">
        <v>3.9929781509391979</v>
      </c>
      <c r="AH25" s="136">
        <v>1.4689272015807213</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134</v>
      </c>
      <c r="F27" s="124">
        <v>0</v>
      </c>
      <c r="G27" s="124">
        <v>0</v>
      </c>
      <c r="H27" s="129">
        <v>0</v>
      </c>
      <c r="I27" s="129">
        <v>0</v>
      </c>
      <c r="J27" s="129">
        <v>0</v>
      </c>
      <c r="K27" s="129">
        <v>0</v>
      </c>
      <c r="L27" s="129">
        <v>0</v>
      </c>
      <c r="M27" s="65"/>
      <c r="N27" s="65"/>
      <c r="O27" s="65"/>
      <c r="P27" s="65"/>
      <c r="Q27" s="65"/>
      <c r="R27" s="65"/>
      <c r="S27" s="125"/>
      <c r="T27" s="69">
        <v>377</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402006</v>
      </c>
      <c r="F28" s="124">
        <v>0</v>
      </c>
      <c r="G28" s="124">
        <v>0</v>
      </c>
      <c r="H28" s="129">
        <v>0</v>
      </c>
      <c r="I28" s="129">
        <v>0</v>
      </c>
      <c r="J28" s="129">
        <v>0</v>
      </c>
      <c r="K28" s="129">
        <v>0</v>
      </c>
      <c r="L28" s="129">
        <v>0</v>
      </c>
      <c r="M28" s="65"/>
      <c r="N28" s="65"/>
      <c r="O28" s="65"/>
      <c r="P28" s="65"/>
      <c r="Q28" s="65"/>
      <c r="R28" s="65"/>
      <c r="S28" s="125"/>
      <c r="T28" s="69">
        <v>1353947</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702</v>
      </c>
      <c r="F29" s="130"/>
      <c r="G29" s="130"/>
      <c r="H29" s="130"/>
      <c r="I29" s="130"/>
      <c r="J29" s="130"/>
      <c r="K29" s="130"/>
      <c r="L29" s="130"/>
      <c r="M29" s="131"/>
      <c r="N29" s="131"/>
      <c r="O29" s="131"/>
      <c r="P29" s="131"/>
      <c r="Q29" s="131"/>
      <c r="R29" s="131"/>
      <c r="S29" s="132"/>
      <c r="T29" s="130">
        <v>2705</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1808620</v>
      </c>
      <c r="F30" s="134"/>
      <c r="G30" s="134"/>
      <c r="H30" s="134"/>
      <c r="I30" s="134"/>
      <c r="J30" s="134"/>
      <c r="K30" s="134"/>
      <c r="L30" s="134"/>
      <c r="M30" s="135"/>
      <c r="N30" s="135"/>
      <c r="O30" s="135"/>
      <c r="P30" s="135"/>
      <c r="Q30" s="135"/>
      <c r="R30" s="135"/>
      <c r="S30" s="136"/>
      <c r="T30" s="134">
        <v>7726495</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65</v>
      </c>
      <c r="G9" s="216"/>
      <c r="H9" s="216"/>
      <c r="I9" s="216"/>
      <c r="J9" s="216"/>
      <c r="K9" s="216"/>
      <c r="L9" s="217"/>
      <c r="M9" s="215" t="s">
        <v>66</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6" t="s">
        <v>62</v>
      </c>
      <c r="G9" s="216"/>
      <c r="H9" s="216"/>
      <c r="I9" s="216"/>
      <c r="J9" s="216"/>
      <c r="K9" s="216"/>
      <c r="L9" s="217"/>
      <c r="M9" s="215" t="s">
        <v>63</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4" t="s">
        <v>59</v>
      </c>
      <c r="G6" s="224"/>
      <c r="H6" s="224"/>
      <c r="I6" s="224"/>
      <c r="J6" s="224"/>
      <c r="K6" s="224"/>
      <c r="L6" s="225"/>
      <c r="M6" s="226" t="s">
        <v>60</v>
      </c>
      <c r="N6" s="224"/>
      <c r="O6" s="224"/>
      <c r="P6" s="224"/>
      <c r="Q6" s="224"/>
      <c r="R6" s="224"/>
      <c r="S6" s="225"/>
      <c r="T6" s="226" t="s">
        <v>25</v>
      </c>
      <c r="U6" s="224"/>
      <c r="V6" s="224"/>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4" t="s">
        <v>52</v>
      </c>
      <c r="G6" s="224"/>
      <c r="H6" s="224"/>
      <c r="I6" s="224"/>
      <c r="J6" s="224"/>
      <c r="K6" s="224"/>
      <c r="L6" s="225"/>
      <c r="M6" s="226" t="s">
        <v>53</v>
      </c>
      <c r="N6" s="224"/>
      <c r="O6" s="224"/>
      <c r="P6" s="224"/>
      <c r="Q6" s="224"/>
      <c r="R6" s="224"/>
      <c r="S6" s="225"/>
      <c r="T6" s="226" t="s">
        <v>25</v>
      </c>
      <c r="U6" s="224"/>
      <c r="V6" s="224"/>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50</v>
      </c>
      <c r="G6" s="227"/>
      <c r="H6" s="227"/>
      <c r="I6" s="227"/>
      <c r="J6" s="227"/>
      <c r="K6" s="227"/>
      <c r="L6" s="217"/>
      <c r="M6" s="215" t="s">
        <v>51</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13</v>
      </c>
      <c r="G6" s="227"/>
      <c r="H6" s="227"/>
      <c r="I6" s="227"/>
      <c r="J6" s="227"/>
      <c r="K6" s="227"/>
      <c r="L6" s="217"/>
      <c r="M6" s="215" t="s">
        <v>14</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43</v>
      </c>
      <c r="G6" s="227"/>
      <c r="H6" s="227"/>
      <c r="I6" s="227"/>
      <c r="J6" s="227"/>
      <c r="K6" s="227"/>
      <c r="L6" s="217"/>
      <c r="M6" s="215" t="s">
        <v>44</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41</v>
      </c>
      <c r="G6" s="227"/>
      <c r="H6" s="227"/>
      <c r="I6" s="227"/>
      <c r="J6" s="227"/>
      <c r="K6" s="227"/>
      <c r="L6" s="217"/>
      <c r="M6" s="215" t="s">
        <v>41</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39</v>
      </c>
      <c r="G6" s="228"/>
      <c r="H6" s="228"/>
      <c r="I6" s="229"/>
      <c r="J6" s="230"/>
      <c r="K6" s="215" t="s">
        <v>38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35</v>
      </c>
      <c r="G6" s="228"/>
      <c r="H6" s="228"/>
      <c r="I6" s="229"/>
      <c r="J6" s="230"/>
      <c r="K6" s="215" t="s">
        <v>36</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779-9632-4479-B2BB-23EDD81BC08F}">
  <dimension ref="A1:AT32"/>
  <sheetViews>
    <sheetView showGridLines="0" zoomScale="80" zoomScaleNormal="80" workbookViewId="0">
      <selection activeCell="F43" sqref="F43"/>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46112</v>
      </c>
      <c r="AG3" s="26"/>
      <c r="AH3" s="26"/>
      <c r="AI3" s="26"/>
      <c r="AJ3" s="26"/>
      <c r="AK3" s="26"/>
      <c r="AL3" s="26"/>
      <c r="AM3" s="26"/>
      <c r="AN3" s="26"/>
      <c r="AO3" s="10"/>
    </row>
    <row r="4" spans="1:46" ht="12.95" customHeight="1">
      <c r="A4" s="10"/>
      <c r="B4" s="12" t="s">
        <v>67</v>
      </c>
      <c r="C4" s="27"/>
      <c r="D4" s="197" t="s">
        <v>13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13</v>
      </c>
      <c r="F6" s="213"/>
      <c r="G6" s="213"/>
      <c r="H6" s="213"/>
      <c r="I6" s="213"/>
      <c r="J6" s="213"/>
      <c r="K6" s="213"/>
      <c r="L6" s="213"/>
      <c r="M6" s="213"/>
      <c r="N6" s="213"/>
      <c r="O6" s="213"/>
      <c r="P6" s="213"/>
      <c r="Q6" s="213"/>
      <c r="R6" s="213"/>
      <c r="S6" s="214"/>
      <c r="T6" s="215" t="s">
        <v>148</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384</v>
      </c>
      <c r="F10" s="124">
        <v>349</v>
      </c>
      <c r="G10" s="124">
        <v>281</v>
      </c>
      <c r="H10" s="129">
        <v>181</v>
      </c>
      <c r="I10" s="129">
        <v>204</v>
      </c>
      <c r="J10" s="129">
        <v>0</v>
      </c>
      <c r="K10" s="129">
        <v>147</v>
      </c>
      <c r="L10" s="129">
        <v>170</v>
      </c>
      <c r="M10" s="65">
        <v>0.10028653295128942</v>
      </c>
      <c r="N10" s="65">
        <v>0.36654804270462638</v>
      </c>
      <c r="O10" s="65">
        <v>1.1215469613259668</v>
      </c>
      <c r="P10" s="65">
        <v>0.88235294117647056</v>
      </c>
      <c r="Q10" s="65" t="s">
        <v>48</v>
      </c>
      <c r="R10" s="65">
        <v>1.6122448979591835</v>
      </c>
      <c r="S10" s="125">
        <v>1.2588235294117647</v>
      </c>
      <c r="T10" s="69">
        <v>1195</v>
      </c>
      <c r="U10" s="69">
        <v>1093</v>
      </c>
      <c r="V10" s="69">
        <v>702</v>
      </c>
      <c r="W10" s="69">
        <v>530</v>
      </c>
      <c r="X10" s="69">
        <v>530</v>
      </c>
      <c r="Y10" s="69">
        <v>0</v>
      </c>
      <c r="Z10" s="69">
        <v>509</v>
      </c>
      <c r="AA10" s="69">
        <v>516</v>
      </c>
      <c r="AB10" s="65">
        <v>9.3321134492223345E-2</v>
      </c>
      <c r="AC10" s="65">
        <v>0.70227920227920237</v>
      </c>
      <c r="AD10" s="65">
        <v>1.2547169811320753</v>
      </c>
      <c r="AE10" s="65">
        <v>1.2547169811320753</v>
      </c>
      <c r="AF10" s="65" t="s">
        <v>48</v>
      </c>
      <c r="AG10" s="65">
        <v>1.3477406679764243</v>
      </c>
      <c r="AH10" s="125">
        <v>1.3158914728682172</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1161194</v>
      </c>
      <c r="F11" s="124">
        <v>996380</v>
      </c>
      <c r="G11" s="124">
        <v>857821</v>
      </c>
      <c r="H11" s="129">
        <v>565574</v>
      </c>
      <c r="I11" s="129">
        <v>344501</v>
      </c>
      <c r="J11" s="129">
        <v>0</v>
      </c>
      <c r="K11" s="129">
        <v>196286</v>
      </c>
      <c r="L11" s="129">
        <v>500596</v>
      </c>
      <c r="M11" s="65">
        <v>0.16541279431542177</v>
      </c>
      <c r="N11" s="65">
        <v>0.35365536632933914</v>
      </c>
      <c r="O11" s="65">
        <v>1.0531247900363172</v>
      </c>
      <c r="P11" s="65">
        <v>2.3706549473005882</v>
      </c>
      <c r="Q11" s="65" t="s">
        <v>48</v>
      </c>
      <c r="R11" s="65">
        <v>4.915826905637692</v>
      </c>
      <c r="S11" s="125">
        <v>1.3196230093728274</v>
      </c>
      <c r="T11" s="69">
        <v>3503264</v>
      </c>
      <c r="U11" s="69">
        <v>2925581</v>
      </c>
      <c r="V11" s="69">
        <v>2153824</v>
      </c>
      <c r="W11" s="69">
        <v>1538184</v>
      </c>
      <c r="X11" s="69">
        <v>759658</v>
      </c>
      <c r="Y11" s="69">
        <v>0</v>
      </c>
      <c r="Z11" s="69">
        <v>1092884</v>
      </c>
      <c r="AA11" s="69">
        <v>1451104</v>
      </c>
      <c r="AB11" s="65">
        <v>0.19745923972024704</v>
      </c>
      <c r="AC11" s="65">
        <v>0.6265321586164887</v>
      </c>
      <c r="AD11" s="65">
        <v>1.2775324668570209</v>
      </c>
      <c r="AE11" s="65">
        <v>3.611633129645182</v>
      </c>
      <c r="AF11" s="65" t="s">
        <v>48</v>
      </c>
      <c r="AG11" s="65">
        <v>2.2055222695180823</v>
      </c>
      <c r="AH11" s="125">
        <v>1.414206011423027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58</v>
      </c>
      <c r="F13" s="124">
        <v>30</v>
      </c>
      <c r="G13" s="124">
        <v>17</v>
      </c>
      <c r="H13" s="129">
        <v>16</v>
      </c>
      <c r="I13" s="129">
        <v>26</v>
      </c>
      <c r="J13" s="129">
        <v>5</v>
      </c>
      <c r="K13" s="129">
        <v>1</v>
      </c>
      <c r="L13" s="129">
        <v>10</v>
      </c>
      <c r="M13" s="65">
        <v>0.93333333333333335</v>
      </c>
      <c r="N13" s="65">
        <v>2.4117647058823528</v>
      </c>
      <c r="O13" s="65">
        <v>2.625</v>
      </c>
      <c r="P13" s="65">
        <v>1.2307692307692308</v>
      </c>
      <c r="Q13" s="65">
        <v>10.6</v>
      </c>
      <c r="R13" s="65">
        <v>57</v>
      </c>
      <c r="S13" s="125">
        <v>4.8</v>
      </c>
      <c r="T13" s="69">
        <v>91</v>
      </c>
      <c r="U13" s="69">
        <v>57</v>
      </c>
      <c r="V13" s="69">
        <v>37</v>
      </c>
      <c r="W13" s="69">
        <v>27</v>
      </c>
      <c r="X13" s="69">
        <v>36</v>
      </c>
      <c r="Y13" s="69">
        <v>12</v>
      </c>
      <c r="Z13" s="69">
        <v>10</v>
      </c>
      <c r="AA13" s="69">
        <v>23</v>
      </c>
      <c r="AB13" s="65">
        <v>0.59649122807017552</v>
      </c>
      <c r="AC13" s="65">
        <v>1.4594594594594597</v>
      </c>
      <c r="AD13" s="65">
        <v>2.3703703703703702</v>
      </c>
      <c r="AE13" s="65">
        <v>1.5277777777777777</v>
      </c>
      <c r="AF13" s="65">
        <v>6.583333333333333</v>
      </c>
      <c r="AG13" s="65">
        <v>8.1</v>
      </c>
      <c r="AH13" s="125">
        <v>2.9565217391304346</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93477</v>
      </c>
      <c r="F14" s="124">
        <v>61961</v>
      </c>
      <c r="G14" s="124">
        <v>54338</v>
      </c>
      <c r="H14" s="129">
        <v>43135</v>
      </c>
      <c r="I14" s="129">
        <v>28377</v>
      </c>
      <c r="J14" s="129">
        <v>4146</v>
      </c>
      <c r="K14" s="129">
        <v>565</v>
      </c>
      <c r="L14" s="129">
        <v>32801</v>
      </c>
      <c r="M14" s="65">
        <v>0.50864253320637176</v>
      </c>
      <c r="N14" s="65">
        <v>0.72028782803930946</v>
      </c>
      <c r="O14" s="65">
        <v>1.1670800973687263</v>
      </c>
      <c r="P14" s="65">
        <v>2.2941114282693729</v>
      </c>
      <c r="Q14" s="65">
        <v>21.546309696092621</v>
      </c>
      <c r="R14" s="65">
        <v>164.44601769911503</v>
      </c>
      <c r="S14" s="125">
        <v>1.849821651778909</v>
      </c>
      <c r="T14" s="69">
        <v>162446</v>
      </c>
      <c r="U14" s="69">
        <v>149581</v>
      </c>
      <c r="V14" s="69">
        <v>130574</v>
      </c>
      <c r="W14" s="69">
        <v>83055</v>
      </c>
      <c r="X14" s="69">
        <v>36508</v>
      </c>
      <c r="Y14" s="69">
        <v>10103</v>
      </c>
      <c r="Z14" s="69">
        <v>41113</v>
      </c>
      <c r="AA14" s="69">
        <v>80374</v>
      </c>
      <c r="AB14" s="65">
        <v>8.600691264264837E-2</v>
      </c>
      <c r="AC14" s="65">
        <v>0.24409147303444789</v>
      </c>
      <c r="AD14" s="65">
        <v>0.95588465474685447</v>
      </c>
      <c r="AE14" s="65">
        <v>3.4496000876520219</v>
      </c>
      <c r="AF14" s="65">
        <v>15.078986439671386</v>
      </c>
      <c r="AG14" s="65">
        <v>2.9512076472162092</v>
      </c>
      <c r="AH14" s="125">
        <v>1.0211262348520664</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9</v>
      </c>
      <c r="F16" s="124">
        <v>14</v>
      </c>
      <c r="G16" s="124">
        <v>21</v>
      </c>
      <c r="H16" s="129">
        <v>17</v>
      </c>
      <c r="I16" s="129">
        <v>6</v>
      </c>
      <c r="J16" s="129">
        <v>0</v>
      </c>
      <c r="K16" s="129">
        <v>2</v>
      </c>
      <c r="L16" s="129">
        <v>5</v>
      </c>
      <c r="M16" s="65">
        <v>-0.3571428571428571</v>
      </c>
      <c r="N16" s="65">
        <v>-0.5714285714285714</v>
      </c>
      <c r="O16" s="65">
        <v>-0.47058823529411764</v>
      </c>
      <c r="P16" s="65">
        <v>0.5</v>
      </c>
      <c r="Q16" s="65" t="s">
        <v>48</v>
      </c>
      <c r="R16" s="65">
        <v>3.5</v>
      </c>
      <c r="S16" s="125">
        <v>0.8</v>
      </c>
      <c r="T16" s="69">
        <v>22</v>
      </c>
      <c r="U16" s="69">
        <v>22</v>
      </c>
      <c r="V16" s="69">
        <v>27</v>
      </c>
      <c r="W16" s="69">
        <v>23</v>
      </c>
      <c r="X16" s="69">
        <v>12</v>
      </c>
      <c r="Y16" s="69">
        <v>0</v>
      </c>
      <c r="Z16" s="69">
        <v>3</v>
      </c>
      <c r="AA16" s="69">
        <v>6</v>
      </c>
      <c r="AB16" s="65">
        <v>0</v>
      </c>
      <c r="AC16" s="65">
        <v>-0.18518518518518523</v>
      </c>
      <c r="AD16" s="65">
        <v>-4.3478260869565188E-2</v>
      </c>
      <c r="AE16" s="65">
        <v>0.83333333333333326</v>
      </c>
      <c r="AF16" s="65" t="s">
        <v>48</v>
      </c>
      <c r="AG16" s="65">
        <v>6.333333333333333</v>
      </c>
      <c r="AH16" s="125">
        <v>2.6666666666666665</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19426</v>
      </c>
      <c r="F17" s="124">
        <v>15053</v>
      </c>
      <c r="G17" s="124">
        <v>31321</v>
      </c>
      <c r="H17" s="129">
        <v>14734</v>
      </c>
      <c r="I17" s="129">
        <v>1346</v>
      </c>
      <c r="J17" s="129">
        <v>0</v>
      </c>
      <c r="K17" s="129">
        <v>887</v>
      </c>
      <c r="L17" s="129">
        <v>4876</v>
      </c>
      <c r="M17" s="65">
        <v>0.29050687570583933</v>
      </c>
      <c r="N17" s="65">
        <v>-0.37977714632355286</v>
      </c>
      <c r="O17" s="65">
        <v>0.31844712908918149</v>
      </c>
      <c r="P17" s="65">
        <v>13.432392273402675</v>
      </c>
      <c r="Q17" s="65" t="s">
        <v>48</v>
      </c>
      <c r="R17" s="65">
        <v>20.900789177001126</v>
      </c>
      <c r="S17" s="125">
        <v>2.9840032813781789</v>
      </c>
      <c r="T17" s="69">
        <v>35513</v>
      </c>
      <c r="U17" s="69">
        <v>27982</v>
      </c>
      <c r="V17" s="69">
        <v>39741</v>
      </c>
      <c r="W17" s="69">
        <v>20846</v>
      </c>
      <c r="X17" s="69">
        <v>3085</v>
      </c>
      <c r="Y17" s="69">
        <v>0</v>
      </c>
      <c r="Z17" s="69">
        <v>1753</v>
      </c>
      <c r="AA17" s="69">
        <v>6484</v>
      </c>
      <c r="AB17" s="65">
        <v>0.26913730255164037</v>
      </c>
      <c r="AC17" s="65">
        <v>-0.10638886791978053</v>
      </c>
      <c r="AD17" s="65">
        <v>0.70358821836323515</v>
      </c>
      <c r="AE17" s="65">
        <v>10.511507293354944</v>
      </c>
      <c r="AF17" s="65" t="s">
        <v>48</v>
      </c>
      <c r="AG17" s="65">
        <v>19.258414147176268</v>
      </c>
      <c r="AH17" s="125">
        <v>4.4770203578038252</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175</v>
      </c>
      <c r="F19" s="124">
        <v>149</v>
      </c>
      <c r="G19" s="124">
        <v>87</v>
      </c>
      <c r="H19" s="129">
        <v>108</v>
      </c>
      <c r="I19" s="129">
        <v>24</v>
      </c>
      <c r="J19" s="129">
        <v>0</v>
      </c>
      <c r="K19" s="129">
        <v>10</v>
      </c>
      <c r="L19" s="129">
        <v>44</v>
      </c>
      <c r="M19" s="65">
        <v>0.17449664429530198</v>
      </c>
      <c r="N19" s="65">
        <v>1.0114942528735633</v>
      </c>
      <c r="O19" s="65">
        <v>0.62037037037037046</v>
      </c>
      <c r="P19" s="65">
        <v>6.291666666666667</v>
      </c>
      <c r="Q19" s="65" t="s">
        <v>48</v>
      </c>
      <c r="R19" s="65">
        <v>16.5</v>
      </c>
      <c r="S19" s="125">
        <v>2.9772727272727271</v>
      </c>
      <c r="T19" s="69">
        <v>450</v>
      </c>
      <c r="U19" s="69">
        <v>396</v>
      </c>
      <c r="V19" s="69">
        <v>259</v>
      </c>
      <c r="W19" s="69">
        <v>287</v>
      </c>
      <c r="X19" s="69">
        <v>53</v>
      </c>
      <c r="Y19" s="69">
        <v>0</v>
      </c>
      <c r="Z19" s="69">
        <v>43</v>
      </c>
      <c r="AA19" s="69">
        <v>89</v>
      </c>
      <c r="AB19" s="65">
        <v>0.13636363636363646</v>
      </c>
      <c r="AC19" s="65">
        <v>0.73745173745173753</v>
      </c>
      <c r="AD19" s="65">
        <v>0.56794425087108014</v>
      </c>
      <c r="AE19" s="65">
        <v>7.4905660377358494</v>
      </c>
      <c r="AF19" s="65" t="s">
        <v>48</v>
      </c>
      <c r="AG19" s="65">
        <v>9.4651162790697683</v>
      </c>
      <c r="AH19" s="125">
        <v>4.0561797752808992</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461241</v>
      </c>
      <c r="F20" s="124">
        <v>376742</v>
      </c>
      <c r="G20" s="124">
        <v>316617</v>
      </c>
      <c r="H20" s="129">
        <v>297870</v>
      </c>
      <c r="I20" s="129">
        <v>32594</v>
      </c>
      <c r="J20" s="129">
        <v>0</v>
      </c>
      <c r="K20" s="129">
        <v>28535</v>
      </c>
      <c r="L20" s="129">
        <v>117674</v>
      </c>
      <c r="M20" s="65">
        <v>0.22428877056447116</v>
      </c>
      <c r="N20" s="65">
        <v>0.45677901060271564</v>
      </c>
      <c r="O20" s="65">
        <v>0.5484640950750328</v>
      </c>
      <c r="P20" s="65">
        <v>13.151101429710989</v>
      </c>
      <c r="Q20" s="65" t="s">
        <v>48</v>
      </c>
      <c r="R20" s="65">
        <v>15.16404415629928</v>
      </c>
      <c r="S20" s="125">
        <v>2.919650899943913</v>
      </c>
      <c r="T20" s="69">
        <v>1257657</v>
      </c>
      <c r="U20" s="69">
        <v>1113991</v>
      </c>
      <c r="V20" s="69">
        <v>913055</v>
      </c>
      <c r="W20" s="69">
        <v>836274</v>
      </c>
      <c r="X20" s="69">
        <v>68454</v>
      </c>
      <c r="Y20" s="69">
        <v>0</v>
      </c>
      <c r="Z20" s="69">
        <v>140552</v>
      </c>
      <c r="AA20" s="69">
        <v>251900</v>
      </c>
      <c r="AB20" s="65">
        <v>0.12896513526590425</v>
      </c>
      <c r="AC20" s="65">
        <v>0.37741647545876211</v>
      </c>
      <c r="AD20" s="65">
        <v>0.50388150295238154</v>
      </c>
      <c r="AE20" s="65">
        <v>17.372293803137875</v>
      </c>
      <c r="AF20" s="65" t="s">
        <v>48</v>
      </c>
      <c r="AG20" s="65">
        <v>7.9479836644089019</v>
      </c>
      <c r="AH20" s="125">
        <v>3.992683604605002</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1</v>
      </c>
      <c r="F22" s="124"/>
      <c r="G22" s="124">
        <v>0</v>
      </c>
      <c r="H22" s="129">
        <v>0</v>
      </c>
      <c r="I22" s="129">
        <v>0</v>
      </c>
      <c r="J22" s="129">
        <v>0</v>
      </c>
      <c r="K22" s="129">
        <v>0</v>
      </c>
      <c r="L22" s="129">
        <v>0</v>
      </c>
      <c r="M22" s="65" t="s">
        <v>48</v>
      </c>
      <c r="N22" s="65" t="s">
        <v>48</v>
      </c>
      <c r="O22" s="65" t="s">
        <v>48</v>
      </c>
      <c r="P22" s="65" t="s">
        <v>48</v>
      </c>
      <c r="Q22" s="65" t="s">
        <v>48</v>
      </c>
      <c r="R22" s="65" t="s">
        <v>48</v>
      </c>
      <c r="S22" s="125" t="s">
        <v>48</v>
      </c>
      <c r="T22" s="69">
        <v>1</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4408</v>
      </c>
      <c r="F23" s="124"/>
      <c r="G23" s="124">
        <v>0</v>
      </c>
      <c r="H23" s="129">
        <v>0</v>
      </c>
      <c r="I23" s="129">
        <v>0</v>
      </c>
      <c r="J23" s="129">
        <v>0</v>
      </c>
      <c r="K23" s="129">
        <v>0</v>
      </c>
      <c r="L23" s="129">
        <v>0</v>
      </c>
      <c r="M23" s="65" t="s">
        <v>48</v>
      </c>
      <c r="N23" s="65" t="s">
        <v>48</v>
      </c>
      <c r="O23" s="65" t="s">
        <v>48</v>
      </c>
      <c r="P23" s="65" t="s">
        <v>48</v>
      </c>
      <c r="Q23" s="65" t="s">
        <v>48</v>
      </c>
      <c r="R23" s="65" t="s">
        <v>48</v>
      </c>
      <c r="S23" s="125" t="s">
        <v>48</v>
      </c>
      <c r="T23" s="69">
        <v>4408</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627</v>
      </c>
      <c r="F24" s="130">
        <v>542</v>
      </c>
      <c r="G24" s="130">
        <v>406</v>
      </c>
      <c r="H24" s="130">
        <v>322</v>
      </c>
      <c r="I24" s="130">
        <v>260</v>
      </c>
      <c r="J24" s="130">
        <v>5</v>
      </c>
      <c r="K24" s="130">
        <v>160</v>
      </c>
      <c r="L24" s="130">
        <v>229</v>
      </c>
      <c r="M24" s="131">
        <v>0.15682656826568264</v>
      </c>
      <c r="N24" s="131">
        <v>0.54433497536945818</v>
      </c>
      <c r="O24" s="131">
        <v>0.94720496894409933</v>
      </c>
      <c r="P24" s="131">
        <v>1.4115384615384614</v>
      </c>
      <c r="Q24" s="131">
        <v>124.4</v>
      </c>
      <c r="R24" s="131">
        <v>2.9187500000000002</v>
      </c>
      <c r="S24" s="132">
        <v>1.7379912663755457</v>
      </c>
      <c r="T24" s="130">
        <v>1759</v>
      </c>
      <c r="U24" s="130">
        <v>1568</v>
      </c>
      <c r="V24" s="130">
        <v>1025</v>
      </c>
      <c r="W24" s="130">
        <v>867</v>
      </c>
      <c r="X24" s="130">
        <v>631</v>
      </c>
      <c r="Y24" s="130">
        <v>12</v>
      </c>
      <c r="Z24" s="130">
        <v>565</v>
      </c>
      <c r="AA24" s="130">
        <v>634</v>
      </c>
      <c r="AB24" s="131">
        <v>0.12181122448979598</v>
      </c>
      <c r="AC24" s="131">
        <v>0.71609756097560973</v>
      </c>
      <c r="AD24" s="131">
        <v>1.0288350634371395</v>
      </c>
      <c r="AE24" s="131">
        <v>1.7876386687797146</v>
      </c>
      <c r="AF24" s="131">
        <v>145.58333333333334</v>
      </c>
      <c r="AG24" s="131">
        <v>2.1132743362831858</v>
      </c>
      <c r="AH24" s="132">
        <v>1.774447949526814</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1739746</v>
      </c>
      <c r="F25" s="130">
        <v>1450136</v>
      </c>
      <c r="G25" s="130">
        <v>1260097</v>
      </c>
      <c r="H25" s="130">
        <v>921313</v>
      </c>
      <c r="I25" s="130">
        <v>406818</v>
      </c>
      <c r="J25" s="130">
        <v>4146</v>
      </c>
      <c r="K25" s="130">
        <v>226273</v>
      </c>
      <c r="L25" s="130">
        <v>655947</v>
      </c>
      <c r="M25" s="135">
        <v>0.19971230284607788</v>
      </c>
      <c r="N25" s="135">
        <v>0.38064450593882859</v>
      </c>
      <c r="O25" s="135">
        <v>0.88833328087197283</v>
      </c>
      <c r="P25" s="135">
        <v>3.2764725257977769</v>
      </c>
      <c r="Q25" s="135">
        <v>418.62035697057405</v>
      </c>
      <c r="R25" s="135">
        <v>6.6887034688186393</v>
      </c>
      <c r="S25" s="136">
        <v>1.6522661129633951</v>
      </c>
      <c r="T25" s="130">
        <v>4963288</v>
      </c>
      <c r="U25" s="130">
        <v>4217135</v>
      </c>
      <c r="V25" s="130">
        <v>3237194</v>
      </c>
      <c r="W25" s="130">
        <v>2478359</v>
      </c>
      <c r="X25" s="130">
        <v>867705</v>
      </c>
      <c r="Y25" s="130">
        <v>10103</v>
      </c>
      <c r="Z25" s="130">
        <v>1276302</v>
      </c>
      <c r="AA25" s="130">
        <v>1789862</v>
      </c>
      <c r="AB25" s="135">
        <v>0.17693362911075883</v>
      </c>
      <c r="AC25" s="135">
        <v>0.53320684518752959</v>
      </c>
      <c r="AD25" s="135">
        <v>1.0026509476633532</v>
      </c>
      <c r="AE25" s="135">
        <v>4.7200177479673391</v>
      </c>
      <c r="AF25" s="135">
        <v>490.26873205978421</v>
      </c>
      <c r="AG25" s="135">
        <v>2.8888037470755354</v>
      </c>
      <c r="AH25" s="136">
        <v>1.7730003765653439</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98</v>
      </c>
      <c r="F27" s="124">
        <v>0</v>
      </c>
      <c r="G27" s="124">
        <v>0</v>
      </c>
      <c r="H27" s="129">
        <v>0</v>
      </c>
      <c r="I27" s="129">
        <v>0</v>
      </c>
      <c r="J27" s="129">
        <v>0</v>
      </c>
      <c r="K27" s="129">
        <v>0</v>
      </c>
      <c r="L27" s="129">
        <v>0</v>
      </c>
      <c r="M27" s="65"/>
      <c r="N27" s="65"/>
      <c r="O27" s="65"/>
      <c r="P27" s="65"/>
      <c r="Q27" s="65"/>
      <c r="R27" s="65"/>
      <c r="S27" s="125"/>
      <c r="T27" s="69">
        <v>243</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373673</v>
      </c>
      <c r="F28" s="124">
        <v>0</v>
      </c>
      <c r="G28" s="124">
        <v>0</v>
      </c>
      <c r="H28" s="129">
        <v>0</v>
      </c>
      <c r="I28" s="129">
        <v>0</v>
      </c>
      <c r="J28" s="129">
        <v>0</v>
      </c>
      <c r="K28" s="129">
        <v>0</v>
      </c>
      <c r="L28" s="129">
        <v>0</v>
      </c>
      <c r="M28" s="65"/>
      <c r="N28" s="65"/>
      <c r="O28" s="65"/>
      <c r="P28" s="65"/>
      <c r="Q28" s="65"/>
      <c r="R28" s="65"/>
      <c r="S28" s="125"/>
      <c r="T28" s="69">
        <v>951948</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725</v>
      </c>
      <c r="F29" s="130"/>
      <c r="G29" s="130"/>
      <c r="H29" s="130"/>
      <c r="I29" s="130"/>
      <c r="J29" s="130"/>
      <c r="K29" s="130"/>
      <c r="L29" s="130"/>
      <c r="M29" s="131"/>
      <c r="N29" s="131"/>
      <c r="O29" s="131"/>
      <c r="P29" s="131"/>
      <c r="Q29" s="131"/>
      <c r="R29" s="131"/>
      <c r="S29" s="132"/>
      <c r="T29" s="130">
        <v>2002</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2113419</v>
      </c>
      <c r="F30" s="134"/>
      <c r="G30" s="134"/>
      <c r="H30" s="134"/>
      <c r="I30" s="134"/>
      <c r="J30" s="134"/>
      <c r="K30" s="134"/>
      <c r="L30" s="134"/>
      <c r="M30" s="135"/>
      <c r="N30" s="135"/>
      <c r="O30" s="135"/>
      <c r="P30" s="135"/>
      <c r="Q30" s="135"/>
      <c r="R30" s="135"/>
      <c r="S30" s="136"/>
      <c r="T30" s="134">
        <v>5915236</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32</v>
      </c>
      <c r="G6" s="228"/>
      <c r="H6" s="228"/>
      <c r="I6" s="229"/>
      <c r="J6" s="230"/>
      <c r="K6" s="215" t="s">
        <v>33</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27</v>
      </c>
      <c r="G6" s="228"/>
      <c r="H6" s="228"/>
      <c r="I6" s="229"/>
      <c r="J6" s="230"/>
      <c r="K6" s="215" t="s">
        <v>28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BD6-F934-43FC-9CAF-982F1CD01225}">
  <dimension ref="A1:AT32"/>
  <sheetViews>
    <sheetView showGridLines="0" zoomScale="80" zoomScaleNormal="80" workbookViewId="0">
      <selection activeCell="T6" sqref="T6:AH6"/>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570312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26"/>
      <c r="AK3" s="26"/>
      <c r="AL3" s="26"/>
      <c r="AM3" s="26"/>
      <c r="AN3" s="26"/>
      <c r="AO3" s="10"/>
    </row>
    <row r="4" spans="1:46" ht="12.95" customHeight="1">
      <c r="A4" s="10"/>
      <c r="B4" s="12" t="s">
        <v>67</v>
      </c>
      <c r="C4" s="27"/>
      <c r="D4" s="197" t="s">
        <v>43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43</v>
      </c>
      <c r="F6" s="213"/>
      <c r="G6" s="213"/>
      <c r="H6" s="213"/>
      <c r="I6" s="213"/>
      <c r="J6" s="213"/>
      <c r="K6" s="213"/>
      <c r="L6" s="213"/>
      <c r="M6" s="213"/>
      <c r="N6" s="213"/>
      <c r="O6" s="213"/>
      <c r="P6" s="213"/>
      <c r="Q6" s="213"/>
      <c r="R6" s="213"/>
      <c r="S6" s="214"/>
      <c r="T6" s="215" t="s">
        <v>142</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377</v>
      </c>
      <c r="F10" s="124">
        <v>340</v>
      </c>
      <c r="G10" s="124">
        <v>224</v>
      </c>
      <c r="H10" s="129">
        <v>161</v>
      </c>
      <c r="I10" s="129">
        <v>162</v>
      </c>
      <c r="J10" s="129">
        <v>0</v>
      </c>
      <c r="K10" s="129">
        <v>175</v>
      </c>
      <c r="L10" s="129">
        <v>157</v>
      </c>
      <c r="M10" s="65">
        <f>IFERROR(E10/F10-1,"n/a")</f>
        <v>0.10882352941176476</v>
      </c>
      <c r="N10" s="65">
        <f>IFERROR(E10/G10-1,"n/a")</f>
        <v>0.68303571428571419</v>
      </c>
      <c r="O10" s="65">
        <f>IFERROR(E10/H10-1,"n/a")</f>
        <v>1.341614906832298</v>
      </c>
      <c r="P10" s="65">
        <f>IFERROR(E10/I10-1,"n/a")</f>
        <v>1.3271604938271606</v>
      </c>
      <c r="Q10" s="65" t="str">
        <f>IFERROR(E10/J10-1,"n/a")</f>
        <v>n/a</v>
      </c>
      <c r="R10" s="65">
        <f>IFERROR(E10/K10-1,"n/a")</f>
        <v>1.1542857142857144</v>
      </c>
      <c r="S10" s="125">
        <f>IFERROR(E10/L10-1,"n/a")</f>
        <v>1.4012738853503186</v>
      </c>
      <c r="T10" s="69">
        <v>811</v>
      </c>
      <c r="U10" s="69">
        <v>744</v>
      </c>
      <c r="V10" s="69">
        <v>421</v>
      </c>
      <c r="W10" s="69">
        <v>349</v>
      </c>
      <c r="X10" s="69">
        <v>326</v>
      </c>
      <c r="Y10" s="69">
        <v>0</v>
      </c>
      <c r="Z10" s="69">
        <v>362</v>
      </c>
      <c r="AA10" s="69">
        <v>346</v>
      </c>
      <c r="AB10" s="65">
        <v>9.0053763440860246E-2</v>
      </c>
      <c r="AC10" s="65">
        <v>0.92636579572446553</v>
      </c>
      <c r="AD10" s="65">
        <v>1.3237822349570201</v>
      </c>
      <c r="AE10" s="65">
        <v>1.4877300613496933</v>
      </c>
      <c r="AF10" s="65" t="s">
        <v>48</v>
      </c>
      <c r="AG10" s="65">
        <v>1.2403314917127073</v>
      </c>
      <c r="AH10" s="125">
        <v>1.3439306358381504</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1088715</v>
      </c>
      <c r="F11" s="124">
        <v>876872</v>
      </c>
      <c r="G11" s="124">
        <v>674695</v>
      </c>
      <c r="H11" s="129">
        <v>449661</v>
      </c>
      <c r="I11" s="129">
        <v>219545</v>
      </c>
      <c r="J11" s="129">
        <v>0</v>
      </c>
      <c r="K11" s="129">
        <v>430518</v>
      </c>
      <c r="L11" s="129">
        <v>425246</v>
      </c>
      <c r="M11" s="65">
        <f>IFERROR(E11/F11-1,"n/a")</f>
        <v>0.24158942240144521</v>
      </c>
      <c r="N11" s="65">
        <f>IFERROR(E11/G11-1,"n/a")</f>
        <v>0.61364023744062135</v>
      </c>
      <c r="O11" s="65">
        <f>IFERROR(E11/H11-1,"n/a")</f>
        <v>1.4211906302748072</v>
      </c>
      <c r="P11" s="65">
        <f>IFERROR(E11/I11-1,"n/a")</f>
        <v>3.9589605775581314</v>
      </c>
      <c r="Q11" s="65" t="str">
        <f>IFERROR(E11/J11-1,"n/a")</f>
        <v>n/a</v>
      </c>
      <c r="R11" s="65">
        <f>IFERROR(E11/K11-1,"n/a")</f>
        <v>1.5288489679874013</v>
      </c>
      <c r="S11" s="125">
        <f>IFERROR(E11/L11-1,"n/a")</f>
        <v>1.5602004486814689</v>
      </c>
      <c r="T11" s="69">
        <v>2342094</v>
      </c>
      <c r="U11" s="69">
        <v>1929201</v>
      </c>
      <c r="V11" s="69">
        <v>1296003</v>
      </c>
      <c r="W11" s="69">
        <v>972610</v>
      </c>
      <c r="X11" s="69">
        <v>415157</v>
      </c>
      <c r="Y11" s="69">
        <v>0</v>
      </c>
      <c r="Z11" s="69">
        <v>896598</v>
      </c>
      <c r="AA11" s="69">
        <v>950508</v>
      </c>
      <c r="AB11" s="65">
        <v>0.21402280011258545</v>
      </c>
      <c r="AC11" s="65">
        <v>0.80716711303909028</v>
      </c>
      <c r="AD11" s="65">
        <v>1.4080505032849753</v>
      </c>
      <c r="AE11" s="65">
        <v>4.6414657587370565</v>
      </c>
      <c r="AF11" s="65" t="s">
        <v>48</v>
      </c>
      <c r="AG11" s="65">
        <v>1.612200785636372</v>
      </c>
      <c r="AH11" s="125">
        <v>1.4640444898938254</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15</v>
      </c>
      <c r="F13" s="124">
        <v>15</v>
      </c>
      <c r="G13" s="124">
        <v>8</v>
      </c>
      <c r="H13" s="129">
        <v>6</v>
      </c>
      <c r="I13" s="129">
        <v>7</v>
      </c>
      <c r="J13" s="129">
        <v>5</v>
      </c>
      <c r="K13" s="129">
        <v>4</v>
      </c>
      <c r="L13" s="129">
        <v>8</v>
      </c>
      <c r="M13" s="65">
        <f t="shared" ref="M13:M14" si="0">IFERROR(E13/F13-1,"n/a")</f>
        <v>0</v>
      </c>
      <c r="N13" s="65">
        <f>IFERROR(E13/G13-1,"n/a")</f>
        <v>0.875</v>
      </c>
      <c r="O13" s="65">
        <f>IFERROR(E13/H13-1,"n/a")</f>
        <v>1.5</v>
      </c>
      <c r="P13" s="65">
        <f>IFERROR(E13/I13-1,"n/a")</f>
        <v>1.1428571428571428</v>
      </c>
      <c r="Q13" s="65">
        <f>IFERROR(E13/J13-1,"n/a")</f>
        <v>2</v>
      </c>
      <c r="R13" s="65">
        <f>IFERROR(E13/K13-1,"n/a")</f>
        <v>2.75</v>
      </c>
      <c r="S13" s="125">
        <f>IFERROR(E13/L13-1,"n/a")</f>
        <v>0.875</v>
      </c>
      <c r="T13" s="69">
        <v>33</v>
      </c>
      <c r="U13" s="69">
        <v>27</v>
      </c>
      <c r="V13" s="69">
        <v>20</v>
      </c>
      <c r="W13" s="69">
        <v>11</v>
      </c>
      <c r="X13" s="69">
        <v>10</v>
      </c>
      <c r="Y13" s="69">
        <v>7</v>
      </c>
      <c r="Z13" s="69">
        <v>9</v>
      </c>
      <c r="AA13" s="69">
        <v>13</v>
      </c>
      <c r="AB13" s="65">
        <v>0.22222222222222232</v>
      </c>
      <c r="AC13" s="65">
        <v>0.64999999999999991</v>
      </c>
      <c r="AD13" s="65">
        <v>2</v>
      </c>
      <c r="AE13" s="65">
        <v>2.2999999999999998</v>
      </c>
      <c r="AF13" s="65">
        <v>3.7142857142857144</v>
      </c>
      <c r="AG13" s="65">
        <v>2.6666666666666665</v>
      </c>
      <c r="AH13" s="125">
        <v>1.5384615384615383</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30840</v>
      </c>
      <c r="F14" s="124">
        <v>51126</v>
      </c>
      <c r="G14" s="124">
        <v>31100</v>
      </c>
      <c r="H14" s="129">
        <v>24121</v>
      </c>
      <c r="I14" s="129">
        <v>6429</v>
      </c>
      <c r="J14" s="129">
        <v>4669</v>
      </c>
      <c r="K14" s="129">
        <v>17407</v>
      </c>
      <c r="L14" s="129">
        <v>26946</v>
      </c>
      <c r="M14" s="65">
        <f t="shared" si="0"/>
        <v>-0.39678441497476824</v>
      </c>
      <c r="N14" s="65">
        <f>IFERROR(E14/G14-1,"n/a")</f>
        <v>-8.3601286173633493E-3</v>
      </c>
      <c r="O14" s="65">
        <f>IFERROR(E14/H14-1,"n/a")</f>
        <v>0.27855395713278885</v>
      </c>
      <c r="P14" s="65">
        <f>IFERROR(E14/I14-1,"n/a")</f>
        <v>3.7970135324311709</v>
      </c>
      <c r="Q14" s="65">
        <f>IFERROR(E14/J14-1,"n/a")</f>
        <v>5.6052687941743411</v>
      </c>
      <c r="R14" s="65">
        <f>IFERROR(E14/K14-1,"n/a")</f>
        <v>0.77170103981157001</v>
      </c>
      <c r="S14" s="125">
        <f>IFERROR(E14/L14-1,"n/a")</f>
        <v>0.14451124471164545</v>
      </c>
      <c r="T14" s="69">
        <v>68969</v>
      </c>
      <c r="U14" s="69">
        <v>87620</v>
      </c>
      <c r="V14" s="69">
        <v>76236</v>
      </c>
      <c r="W14" s="69">
        <v>39920</v>
      </c>
      <c r="X14" s="69">
        <v>8131</v>
      </c>
      <c r="Y14" s="69">
        <v>5957</v>
      </c>
      <c r="Z14" s="69">
        <v>40548</v>
      </c>
      <c r="AA14" s="69">
        <v>47573</v>
      </c>
      <c r="AB14" s="65">
        <v>-0.2128623601917371</v>
      </c>
      <c r="AC14" s="65">
        <v>-9.5322419854137141E-2</v>
      </c>
      <c r="AD14" s="65">
        <v>0.72768036072144282</v>
      </c>
      <c r="AE14" s="65">
        <v>7.4822285081785758</v>
      </c>
      <c r="AF14" s="65">
        <v>10.577807621285881</v>
      </c>
      <c r="AG14" s="65">
        <v>0.70092236361842764</v>
      </c>
      <c r="AH14" s="125">
        <v>0.44975090912912785</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6</v>
      </c>
      <c r="F16" s="124">
        <v>7</v>
      </c>
      <c r="G16" s="124">
        <v>4</v>
      </c>
      <c r="H16" s="129">
        <v>2</v>
      </c>
      <c r="I16" s="129">
        <v>3</v>
      </c>
      <c r="J16" s="129">
        <v>0</v>
      </c>
      <c r="K16" s="129">
        <v>0</v>
      </c>
      <c r="L16" s="129">
        <v>1</v>
      </c>
      <c r="M16" s="65">
        <f t="shared" ref="M16:M17" si="1">IFERROR(E16/F16-1,"n/a")</f>
        <v>-0.1428571428571429</v>
      </c>
      <c r="N16" s="65">
        <f>IFERROR(E16/G16-1,"n/a")</f>
        <v>0.5</v>
      </c>
      <c r="O16" s="65">
        <f>IFERROR(E16/H16-1,"n/a")</f>
        <v>2</v>
      </c>
      <c r="P16" s="65">
        <f>IFERROR(E16/I16-1,"n/a")</f>
        <v>1</v>
      </c>
      <c r="Q16" s="65" t="str">
        <f>IFERROR(E16/J16-1,"n/a")</f>
        <v>n/a</v>
      </c>
      <c r="R16" s="65" t="str">
        <f>IFERROR(E16/K16-1,"n/a")</f>
        <v>n/a</v>
      </c>
      <c r="S16" s="125">
        <f>IFERROR(E16/L16-1,"n/a")</f>
        <v>5</v>
      </c>
      <c r="T16" s="69">
        <v>13</v>
      </c>
      <c r="U16" s="69">
        <v>8</v>
      </c>
      <c r="V16" s="69">
        <v>6</v>
      </c>
      <c r="W16" s="69">
        <v>6</v>
      </c>
      <c r="X16" s="69">
        <v>6</v>
      </c>
      <c r="Y16" s="69">
        <v>0</v>
      </c>
      <c r="Z16" s="69">
        <v>1</v>
      </c>
      <c r="AA16" s="69">
        <v>1</v>
      </c>
      <c r="AB16" s="65">
        <v>0.625</v>
      </c>
      <c r="AC16" s="65">
        <v>1.1666666666666665</v>
      </c>
      <c r="AD16" s="65">
        <v>1.1666666666666665</v>
      </c>
      <c r="AE16" s="65">
        <v>1.1666666666666665</v>
      </c>
      <c r="AF16" s="65" t="s">
        <v>48</v>
      </c>
      <c r="AG16" s="65">
        <v>12</v>
      </c>
      <c r="AH16" s="125">
        <v>12</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8372</v>
      </c>
      <c r="F17" s="124">
        <v>11128</v>
      </c>
      <c r="G17" s="124">
        <v>5580</v>
      </c>
      <c r="H17" s="129">
        <v>2252</v>
      </c>
      <c r="I17" s="129">
        <v>925</v>
      </c>
      <c r="J17" s="129">
        <v>0</v>
      </c>
      <c r="K17" s="129">
        <v>43</v>
      </c>
      <c r="L17" s="129">
        <v>1168</v>
      </c>
      <c r="M17" s="65">
        <f t="shared" si="1"/>
        <v>-0.24766355140186913</v>
      </c>
      <c r="N17" s="65">
        <f>IFERROR(E17/G17-1,"n/a")</f>
        <v>0.50035842293906807</v>
      </c>
      <c r="O17" s="65">
        <f>IFERROR(E17/H17-1,"n/a")</f>
        <v>2.7175843694493782</v>
      </c>
      <c r="P17" s="65">
        <f>IFERROR(E17/I17-1,"n/a")</f>
        <v>8.0508108108108107</v>
      </c>
      <c r="Q17" s="65" t="str">
        <f>IFERROR(E17/J17-1,"n/a")</f>
        <v>n/a</v>
      </c>
      <c r="R17" s="65">
        <f>IFERROR(E17/K17-1,"n/a")</f>
        <v>193.69767441860466</v>
      </c>
      <c r="S17" s="125">
        <f>IFERROR(E17/L17-1,"n/a")</f>
        <v>6.1678082191780819</v>
      </c>
      <c r="T17" s="69">
        <v>16087</v>
      </c>
      <c r="U17" s="69">
        <v>12929</v>
      </c>
      <c r="V17" s="69">
        <v>8420</v>
      </c>
      <c r="W17" s="69">
        <v>6112</v>
      </c>
      <c r="X17" s="69">
        <v>1739</v>
      </c>
      <c r="Y17" s="69">
        <v>0</v>
      </c>
      <c r="Z17" s="69">
        <v>866</v>
      </c>
      <c r="AA17" s="69">
        <v>1608</v>
      </c>
      <c r="AB17" s="65">
        <v>0.24425709644984139</v>
      </c>
      <c r="AC17" s="65">
        <v>0.91057007125890732</v>
      </c>
      <c r="AD17" s="65">
        <v>1.6320353403141361</v>
      </c>
      <c r="AE17" s="65">
        <v>8.2507188039102939</v>
      </c>
      <c r="AF17" s="65" t="s">
        <v>48</v>
      </c>
      <c r="AG17" s="65">
        <v>17.57621247113164</v>
      </c>
      <c r="AH17" s="125">
        <v>9.0043532338308463</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126</v>
      </c>
      <c r="F19" s="124">
        <v>114</v>
      </c>
      <c r="G19" s="124">
        <v>77</v>
      </c>
      <c r="H19" s="129">
        <v>73</v>
      </c>
      <c r="I19" s="129">
        <v>13</v>
      </c>
      <c r="J19" s="129">
        <v>0</v>
      </c>
      <c r="K19" s="129">
        <v>14</v>
      </c>
      <c r="L19" s="129">
        <v>21</v>
      </c>
      <c r="M19" s="65">
        <f t="shared" ref="M19:M20" si="2">IFERROR(E19/F19-1,"n/a")</f>
        <v>0.10526315789473695</v>
      </c>
      <c r="N19" s="65">
        <f>IFERROR(E19/G19-1,"n/a")</f>
        <v>0.63636363636363646</v>
      </c>
      <c r="O19" s="65">
        <f>IFERROR(E19/H19-1,"n/a")</f>
        <v>0.72602739726027399</v>
      </c>
      <c r="P19" s="65">
        <f>IFERROR(E19/I19-1,"n/a")</f>
        <v>8.6923076923076916</v>
      </c>
      <c r="Q19" s="65" t="str">
        <f>IFERROR(E19/J19-1,"n/a")</f>
        <v>n/a</v>
      </c>
      <c r="R19" s="65">
        <f>IFERROR(E19/K19-1,"n/a")</f>
        <v>8</v>
      </c>
      <c r="S19" s="125">
        <f>IFERROR(E19/L19-1,"n/a")</f>
        <v>5</v>
      </c>
      <c r="T19" s="69">
        <v>275</v>
      </c>
      <c r="U19" s="69">
        <v>247</v>
      </c>
      <c r="V19" s="69">
        <v>172</v>
      </c>
      <c r="W19" s="69">
        <v>179</v>
      </c>
      <c r="X19" s="69">
        <v>29</v>
      </c>
      <c r="Y19" s="69">
        <v>0</v>
      </c>
      <c r="Z19" s="69">
        <v>33</v>
      </c>
      <c r="AA19" s="69">
        <v>45</v>
      </c>
      <c r="AB19" s="65">
        <v>0.11336032388663964</v>
      </c>
      <c r="AC19" s="65">
        <v>0.59883720930232553</v>
      </c>
      <c r="AD19" s="65">
        <v>0.53631284916201127</v>
      </c>
      <c r="AE19" s="65">
        <v>8.4827586206896548</v>
      </c>
      <c r="AF19" s="65" t="s">
        <v>48</v>
      </c>
      <c r="AG19" s="65">
        <v>7.3333333333333339</v>
      </c>
      <c r="AH19" s="125">
        <v>5.1111111111111107</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362958</v>
      </c>
      <c r="F20" s="124">
        <v>321671</v>
      </c>
      <c r="G20" s="124">
        <v>282857</v>
      </c>
      <c r="H20" s="129">
        <v>247607</v>
      </c>
      <c r="I20" s="129">
        <v>14032</v>
      </c>
      <c r="J20" s="129">
        <v>0</v>
      </c>
      <c r="K20" s="129">
        <v>47023</v>
      </c>
      <c r="L20" s="129">
        <v>59703</v>
      </c>
      <c r="M20" s="65">
        <f t="shared" si="2"/>
        <v>0.12835163878621314</v>
      </c>
      <c r="N20" s="65">
        <f>IFERROR(E20/G20-1,"n/a")</f>
        <v>0.28318549655833158</v>
      </c>
      <c r="O20" s="65">
        <f>IFERROR(E20/H20-1,"n/a")</f>
        <v>0.46586324296162873</v>
      </c>
      <c r="P20" s="65">
        <f>IFERROR(E20/I20-1,"n/a")</f>
        <v>24.866448118586089</v>
      </c>
      <c r="Q20" s="65" t="str">
        <f>IFERROR(E20/J20-1,"n/a")</f>
        <v>n/a</v>
      </c>
      <c r="R20" s="65">
        <f>IFERROR(E20/K20-1,"n/a")</f>
        <v>6.7187333857899327</v>
      </c>
      <c r="S20" s="125">
        <f>IFERROR(E20/L20-1,"n/a")</f>
        <v>5.0793929953268684</v>
      </c>
      <c r="T20" s="69">
        <v>797079</v>
      </c>
      <c r="U20" s="69">
        <v>737249</v>
      </c>
      <c r="V20" s="69">
        <v>596438</v>
      </c>
      <c r="W20" s="69">
        <v>538404</v>
      </c>
      <c r="X20" s="69">
        <v>35860</v>
      </c>
      <c r="Y20" s="69">
        <v>0</v>
      </c>
      <c r="Z20" s="69">
        <v>112017</v>
      </c>
      <c r="AA20" s="69">
        <v>134226</v>
      </c>
      <c r="AB20" s="65">
        <v>8.1153043273032521E-2</v>
      </c>
      <c r="AC20" s="65">
        <v>0.33639875393586594</v>
      </c>
      <c r="AD20" s="65">
        <v>0.48044776784719279</v>
      </c>
      <c r="AE20" s="65">
        <v>21.227523703290576</v>
      </c>
      <c r="AF20" s="65" t="s">
        <v>48</v>
      </c>
      <c r="AG20" s="65">
        <v>6.1156967246043008</v>
      </c>
      <c r="AH20" s="125">
        <v>4.9383353448661209</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0</v>
      </c>
      <c r="F22" s="124">
        <v>0</v>
      </c>
      <c r="G22" s="124">
        <v>0</v>
      </c>
      <c r="H22" s="129">
        <v>0</v>
      </c>
      <c r="I22" s="129">
        <v>0</v>
      </c>
      <c r="J22" s="129">
        <v>0</v>
      </c>
      <c r="K22" s="129">
        <v>0</v>
      </c>
      <c r="L22" s="129">
        <v>0</v>
      </c>
      <c r="M22" s="65" t="str">
        <f t="shared" ref="M22:M25" si="3">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v>0</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0</v>
      </c>
      <c r="F23" s="124">
        <v>0</v>
      </c>
      <c r="G23" s="124">
        <v>0</v>
      </c>
      <c r="H23" s="129">
        <v>0</v>
      </c>
      <c r="I23" s="129">
        <v>0</v>
      </c>
      <c r="J23" s="129">
        <v>0</v>
      </c>
      <c r="K23" s="129">
        <v>0</v>
      </c>
      <c r="L23" s="129">
        <v>0</v>
      </c>
      <c r="M23" s="65" t="str">
        <f t="shared" si="3"/>
        <v>n/a</v>
      </c>
      <c r="N23" s="65" t="str">
        <f>IFERROR(E23/G23-1,"n/a")</f>
        <v>n/a</v>
      </c>
      <c r="O23" s="65" t="str">
        <f>IFERROR(E23/H23-1,"n/a")</f>
        <v>n/a</v>
      </c>
      <c r="P23" s="65" t="str">
        <f>IFERROR(E23/I23-1,"n/a")</f>
        <v>n/a</v>
      </c>
      <c r="Q23" s="65" t="str">
        <f>IFERROR(E23/J23-1,"n/a")</f>
        <v>n/a</v>
      </c>
      <c r="R23" s="65" t="str">
        <f>IFERROR(E23/K23-1,"n/a")</f>
        <v>n/a</v>
      </c>
      <c r="S23" s="125" t="str">
        <f>IFERROR(E23/L23-1,"n/a")</f>
        <v>n/a</v>
      </c>
      <c r="T23" s="69">
        <v>0</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f>E10+E13+E16+E19+E22</f>
        <v>524</v>
      </c>
      <c r="F24" s="130">
        <f t="shared" ref="F24:L25" si="4">F10+F13+F16+F19+F22</f>
        <v>476</v>
      </c>
      <c r="G24" s="130">
        <f t="shared" si="4"/>
        <v>313</v>
      </c>
      <c r="H24" s="130">
        <f t="shared" si="4"/>
        <v>242</v>
      </c>
      <c r="I24" s="130">
        <f t="shared" si="4"/>
        <v>185</v>
      </c>
      <c r="J24" s="130">
        <f t="shared" si="4"/>
        <v>5</v>
      </c>
      <c r="K24" s="130">
        <f t="shared" si="4"/>
        <v>193</v>
      </c>
      <c r="L24" s="130">
        <f t="shared" si="4"/>
        <v>187</v>
      </c>
      <c r="M24" s="131">
        <f t="shared" si="3"/>
        <v>0.10084033613445387</v>
      </c>
      <c r="N24" s="131">
        <f>IFERROR(E24/G24-1,"n/a")</f>
        <v>0.67412140575079871</v>
      </c>
      <c r="O24" s="131">
        <f>IFERROR(E24/H24-1,"n/a")</f>
        <v>1.165289256198347</v>
      </c>
      <c r="P24" s="131">
        <f>IFERROR(E24/I24-1,"n/a")</f>
        <v>1.8324324324324324</v>
      </c>
      <c r="Q24" s="131">
        <f>IFERROR(E24/J24-1,"n/a")</f>
        <v>103.8</v>
      </c>
      <c r="R24" s="131">
        <f>IFERROR(E24/K24-1,"n/a")</f>
        <v>1.7150259067357512</v>
      </c>
      <c r="S24" s="132">
        <f>IFERROR(E24/L24-1,"n/a")</f>
        <v>1.8021390374331552</v>
      </c>
      <c r="T24" s="130">
        <v>1132</v>
      </c>
      <c r="U24" s="130">
        <v>1026</v>
      </c>
      <c r="V24" s="130">
        <v>619</v>
      </c>
      <c r="W24" s="130">
        <v>545</v>
      </c>
      <c r="X24" s="130">
        <v>371</v>
      </c>
      <c r="Y24" s="130">
        <v>7</v>
      </c>
      <c r="Z24" s="130">
        <v>405</v>
      </c>
      <c r="AA24" s="130">
        <v>405</v>
      </c>
      <c r="AB24" s="131">
        <v>0.10331384015594547</v>
      </c>
      <c r="AC24" s="131">
        <v>0.82875605815831976</v>
      </c>
      <c r="AD24" s="131">
        <v>1.0770642201834861</v>
      </c>
      <c r="AE24" s="131">
        <v>2.0512129380053907</v>
      </c>
      <c r="AF24" s="131">
        <v>160.71428571428572</v>
      </c>
      <c r="AG24" s="131">
        <v>1.7950617283950616</v>
      </c>
      <c r="AH24" s="132">
        <v>1.7950617283950616</v>
      </c>
      <c r="AI24" s="130">
        <f>AI10+AI13+AI16+AI19+AI22</f>
        <v>6601</v>
      </c>
      <c r="AJ24" s="130">
        <f t="shared" ref="AJ24:AO25" si="5">AJ10+AJ13+AJ16+AJ19+AJ22</f>
        <v>5678</v>
      </c>
      <c r="AK24" s="130">
        <f t="shared" si="5"/>
        <v>4434</v>
      </c>
      <c r="AL24" s="130">
        <f t="shared" si="5"/>
        <v>3620</v>
      </c>
      <c r="AM24" s="130">
        <f t="shared" si="5"/>
        <v>1054</v>
      </c>
      <c r="AN24" s="130">
        <f t="shared" si="5"/>
        <v>657</v>
      </c>
      <c r="AO24" s="130">
        <f t="shared" si="5"/>
        <v>3310</v>
      </c>
      <c r="AP24" s="130">
        <v>4434</v>
      </c>
      <c r="AQ24" s="130">
        <v>3620</v>
      </c>
      <c r="AR24" s="130">
        <v>1054</v>
      </c>
      <c r="AS24" s="130">
        <v>657</v>
      </c>
      <c r="AT24" s="130">
        <v>3310</v>
      </c>
    </row>
    <row r="25" spans="1:46" ht="12.95" customHeight="1" thickTop="1" thickBot="1">
      <c r="A25" s="10"/>
      <c r="B25" s="160" t="s">
        <v>144</v>
      </c>
      <c r="C25" s="161"/>
      <c r="D25" s="162"/>
      <c r="E25" s="130">
        <f>E11+E14+E17+E20+E23</f>
        <v>1490885</v>
      </c>
      <c r="F25" s="130">
        <f t="shared" si="4"/>
        <v>1260797</v>
      </c>
      <c r="G25" s="130">
        <f t="shared" si="4"/>
        <v>994232</v>
      </c>
      <c r="H25" s="130">
        <f t="shared" si="4"/>
        <v>723641</v>
      </c>
      <c r="I25" s="130">
        <f t="shared" si="4"/>
        <v>240931</v>
      </c>
      <c r="J25" s="130">
        <f t="shared" si="4"/>
        <v>4669</v>
      </c>
      <c r="K25" s="130">
        <f t="shared" si="4"/>
        <v>494991</v>
      </c>
      <c r="L25" s="130">
        <f t="shared" si="4"/>
        <v>513063</v>
      </c>
      <c r="M25" s="135">
        <f t="shared" si="3"/>
        <v>0.18249408905636666</v>
      </c>
      <c r="N25" s="135">
        <f>IFERROR(E25/G25-1,"n/a")</f>
        <v>0.4995343139227062</v>
      </c>
      <c r="O25" s="135">
        <f>IFERROR(E25/H25-1,"n/a")</f>
        <v>1.0602550159540436</v>
      </c>
      <c r="P25" s="135">
        <f>IFERROR(E25/I25-1,"n/a")</f>
        <v>5.1880164860478724</v>
      </c>
      <c r="Q25" s="135">
        <f>IFERROR(E25/J25-1,"n/a")</f>
        <v>318.31569929321051</v>
      </c>
      <c r="R25" s="135">
        <f>IFERROR(E25/K25-1,"n/a")</f>
        <v>2.0119436515007343</v>
      </c>
      <c r="S25" s="136">
        <f>IFERROR(E25/L25-1,"n/a")</f>
        <v>1.9058517180151364</v>
      </c>
      <c r="T25" s="130">
        <v>3224229</v>
      </c>
      <c r="U25" s="130">
        <v>2766999</v>
      </c>
      <c r="V25" s="130">
        <v>1977097</v>
      </c>
      <c r="W25" s="130">
        <v>1557046</v>
      </c>
      <c r="X25" s="130">
        <v>460887</v>
      </c>
      <c r="Y25" s="130">
        <v>5957</v>
      </c>
      <c r="Z25" s="130">
        <v>1050029</v>
      </c>
      <c r="AA25" s="130">
        <v>1133915</v>
      </c>
      <c r="AB25" s="135">
        <v>0.1652440062320224</v>
      </c>
      <c r="AC25" s="135">
        <v>0.63078948579659966</v>
      </c>
      <c r="AD25" s="135">
        <v>1.0707345833071082</v>
      </c>
      <c r="AE25" s="135">
        <v>5.9957039361058131</v>
      </c>
      <c r="AF25" s="135">
        <v>540.25046164176604</v>
      </c>
      <c r="AG25" s="135">
        <v>2.0706094784048821</v>
      </c>
      <c r="AH25" s="136">
        <v>1.8434485830066629</v>
      </c>
      <c r="AI25" s="130">
        <f>AI11+AI14+AI17+AI20+AI23</f>
        <v>18061688</v>
      </c>
      <c r="AJ25" s="130">
        <f t="shared" si="5"/>
        <v>16671008.4</v>
      </c>
      <c r="AK25" s="130">
        <f t="shared" si="5"/>
        <v>12658551</v>
      </c>
      <c r="AL25" s="130">
        <f t="shared" si="5"/>
        <v>7626669</v>
      </c>
      <c r="AM25" s="130">
        <f t="shared" si="5"/>
        <v>1552483</v>
      </c>
      <c r="AN25" s="130">
        <f t="shared" si="5"/>
        <v>1314158</v>
      </c>
      <c r="AO25" s="130">
        <f t="shared" si="5"/>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86</v>
      </c>
      <c r="F27" s="124">
        <v>0</v>
      </c>
      <c r="G27" s="124">
        <v>0</v>
      </c>
      <c r="H27" s="129">
        <v>0</v>
      </c>
      <c r="I27" s="129">
        <v>0</v>
      </c>
      <c r="J27" s="129">
        <v>0</v>
      </c>
      <c r="K27" s="129">
        <v>0</v>
      </c>
      <c r="L27" s="129">
        <v>0</v>
      </c>
      <c r="M27" s="65" t="str">
        <f t="shared" ref="M27:M30" si="6">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v>143</v>
      </c>
      <c r="U27" s="69">
        <v>0</v>
      </c>
      <c r="V27" s="69">
        <v>0</v>
      </c>
      <c r="W27" s="69">
        <v>0</v>
      </c>
      <c r="X27" s="69">
        <v>0</v>
      </c>
      <c r="Y27" s="69">
        <v>0</v>
      </c>
      <c r="Z27" s="69">
        <v>0</v>
      </c>
      <c r="AA27" s="69">
        <v>0</v>
      </c>
      <c r="AB27" s="65" t="s">
        <v>48</v>
      </c>
      <c r="AC27" s="65" t="s">
        <v>48</v>
      </c>
      <c r="AD27" s="65" t="s">
        <v>48</v>
      </c>
      <c r="AE27" s="65" t="s">
        <v>48</v>
      </c>
      <c r="AF27" s="65" t="s">
        <v>48</v>
      </c>
      <c r="AG27" s="65" t="s">
        <v>48</v>
      </c>
      <c r="AH27" s="125" t="s">
        <v>48</v>
      </c>
      <c r="AI27" s="69">
        <v>725</v>
      </c>
      <c r="AJ27" s="69">
        <v>0</v>
      </c>
      <c r="AK27" s="69">
        <v>0</v>
      </c>
      <c r="AL27" s="69">
        <v>0</v>
      </c>
      <c r="AM27" s="69">
        <v>0</v>
      </c>
      <c r="AN27" s="69">
        <v>0</v>
      </c>
      <c r="AO27" s="184">
        <v>0</v>
      </c>
      <c r="AP27" s="69">
        <v>0</v>
      </c>
      <c r="AQ27" s="69">
        <v>0</v>
      </c>
      <c r="AR27" s="69">
        <v>0</v>
      </c>
      <c r="AS27" s="69">
        <v>0</v>
      </c>
      <c r="AT27" s="184">
        <v>0</v>
      </c>
    </row>
    <row r="28" spans="1:46" ht="12.95" customHeight="1">
      <c r="A28" s="10"/>
      <c r="B28" s="145"/>
      <c r="C28" s="27" t="s">
        <v>20</v>
      </c>
      <c r="D28" s="123"/>
      <c r="E28" s="124">
        <v>303628</v>
      </c>
      <c r="F28" s="124">
        <v>0</v>
      </c>
      <c r="G28" s="124">
        <v>0</v>
      </c>
      <c r="H28" s="129">
        <v>0</v>
      </c>
      <c r="I28" s="129">
        <v>0</v>
      </c>
      <c r="J28" s="129">
        <v>0</v>
      </c>
      <c r="K28" s="129">
        <v>0</v>
      </c>
      <c r="L28" s="129">
        <v>0</v>
      </c>
      <c r="M28" s="65" t="str">
        <f t="shared" si="6"/>
        <v>n/a</v>
      </c>
      <c r="N28" s="65" t="str">
        <f>IFERROR(E28/G28-1,"n/a")</f>
        <v>n/a</v>
      </c>
      <c r="O28" s="65" t="str">
        <f>IFERROR(E28/H28-1,"n/a")</f>
        <v>n/a</v>
      </c>
      <c r="P28" s="65" t="str">
        <f>IFERROR(E28/I28-1,"n/a")</f>
        <v>n/a</v>
      </c>
      <c r="Q28" s="65" t="str">
        <f>IFERROR(E28/J28-1,"n/a")</f>
        <v>n/a</v>
      </c>
      <c r="R28" s="65" t="str">
        <f>IFERROR(E28/K28-1,"n/a")</f>
        <v>n/a</v>
      </c>
      <c r="S28" s="125" t="str">
        <f>IFERROR(E28/L28-1,"n/a")</f>
        <v>n/a</v>
      </c>
      <c r="T28" s="69">
        <v>573179</v>
      </c>
      <c r="U28" s="69">
        <v>0</v>
      </c>
      <c r="V28" s="69">
        <v>0</v>
      </c>
      <c r="W28" s="69">
        <v>0</v>
      </c>
      <c r="X28" s="69">
        <v>0</v>
      </c>
      <c r="Y28" s="69">
        <v>0</v>
      </c>
      <c r="Z28" s="69">
        <v>0</v>
      </c>
      <c r="AA28" s="69">
        <v>0</v>
      </c>
      <c r="AB28" s="65" t="s">
        <v>48</v>
      </c>
      <c r="AC28" s="65" t="s">
        <v>48</v>
      </c>
      <c r="AD28" s="65" t="s">
        <v>48</v>
      </c>
      <c r="AE28" s="65" t="s">
        <v>48</v>
      </c>
      <c r="AF28" s="65" t="s">
        <v>48</v>
      </c>
      <c r="AG28" s="65" t="s">
        <v>48</v>
      </c>
      <c r="AH28" s="125" t="s">
        <v>48</v>
      </c>
      <c r="AI28" s="69">
        <v>2827444</v>
      </c>
      <c r="AJ28" s="69">
        <v>0</v>
      </c>
      <c r="AK28" s="69">
        <v>0</v>
      </c>
      <c r="AL28" s="69">
        <v>0</v>
      </c>
      <c r="AM28" s="69">
        <v>0</v>
      </c>
      <c r="AN28" s="69">
        <v>0</v>
      </c>
      <c r="AO28" s="186">
        <v>0</v>
      </c>
      <c r="AP28" s="69">
        <v>0</v>
      </c>
      <c r="AQ28" s="69">
        <v>0</v>
      </c>
      <c r="AR28" s="69">
        <v>0</v>
      </c>
      <c r="AS28" s="69">
        <v>0</v>
      </c>
      <c r="AT28" s="186">
        <v>0</v>
      </c>
    </row>
    <row r="29" spans="1:46" ht="12.95" customHeight="1" thickBot="1">
      <c r="A29" s="10"/>
      <c r="B29" s="157" t="s">
        <v>140</v>
      </c>
      <c r="C29" s="158"/>
      <c r="D29" s="159"/>
      <c r="E29" s="130">
        <f>E24+E27</f>
        <v>610</v>
      </c>
      <c r="F29" s="130">
        <f t="shared" ref="F29:L30" si="7">F24+F27</f>
        <v>476</v>
      </c>
      <c r="G29" s="130">
        <f t="shared" si="7"/>
        <v>313</v>
      </c>
      <c r="H29" s="130">
        <f t="shared" si="7"/>
        <v>242</v>
      </c>
      <c r="I29" s="130">
        <f t="shared" si="7"/>
        <v>185</v>
      </c>
      <c r="J29" s="130">
        <f t="shared" si="7"/>
        <v>5</v>
      </c>
      <c r="K29" s="130">
        <f t="shared" si="7"/>
        <v>193</v>
      </c>
      <c r="L29" s="130">
        <f t="shared" si="7"/>
        <v>187</v>
      </c>
      <c r="M29" s="131">
        <f t="shared" si="6"/>
        <v>0.28151260504201692</v>
      </c>
      <c r="N29" s="131">
        <f>IFERROR(E29/G29-1,"n/a")</f>
        <v>0.94888178913738019</v>
      </c>
      <c r="O29" s="131">
        <f>IFERROR(E29/H29-1,"n/a")</f>
        <v>1.5206611570247932</v>
      </c>
      <c r="P29" s="131">
        <f>IFERROR(E29/I29-1,"n/a")</f>
        <v>2.2972972972972974</v>
      </c>
      <c r="Q29" s="131">
        <f>IFERROR(E29/J29-1,"n/a")</f>
        <v>121</v>
      </c>
      <c r="R29" s="131">
        <f>IFERROR(E29/K29-1,"n/a")</f>
        <v>2.1606217616580312</v>
      </c>
      <c r="S29" s="132">
        <f>IFERROR(E29/L29-1,"n/a")</f>
        <v>2.2620320855614975</v>
      </c>
      <c r="T29" s="130">
        <v>1275</v>
      </c>
      <c r="U29" s="130">
        <v>1026</v>
      </c>
      <c r="V29" s="130">
        <v>619</v>
      </c>
      <c r="W29" s="130">
        <v>545</v>
      </c>
      <c r="X29" s="130">
        <v>371</v>
      </c>
      <c r="Y29" s="130">
        <v>7</v>
      </c>
      <c r="Z29" s="130">
        <v>405</v>
      </c>
      <c r="AA29" s="130">
        <v>405</v>
      </c>
      <c r="AB29" s="131">
        <v>0.24269005847953218</v>
      </c>
      <c r="AC29" s="131">
        <v>1.0597738287560583</v>
      </c>
      <c r="AD29" s="131">
        <v>1.3394495412844036</v>
      </c>
      <c r="AE29" s="131">
        <v>2.4366576819407006</v>
      </c>
      <c r="AF29" s="131">
        <v>181.14285714285714</v>
      </c>
      <c r="AG29" s="131">
        <v>2.1481481481481484</v>
      </c>
      <c r="AH29" s="132">
        <v>2.1481481481481484</v>
      </c>
      <c r="AI29" s="130">
        <f t="shared" ref="AI29:AO30" si="8">AI24+AI27</f>
        <v>7326</v>
      </c>
      <c r="AJ29" s="130">
        <f t="shared" si="8"/>
        <v>5678</v>
      </c>
      <c r="AK29" s="130">
        <f t="shared" si="8"/>
        <v>4434</v>
      </c>
      <c r="AL29" s="130">
        <f t="shared" si="8"/>
        <v>3620</v>
      </c>
      <c r="AM29" s="130">
        <f t="shared" si="8"/>
        <v>1054</v>
      </c>
      <c r="AN29" s="130">
        <f t="shared" si="8"/>
        <v>657</v>
      </c>
      <c r="AO29" s="130">
        <f t="shared" si="8"/>
        <v>3310</v>
      </c>
      <c r="AP29" s="130">
        <v>4434</v>
      </c>
      <c r="AQ29" s="130">
        <v>3620</v>
      </c>
      <c r="AR29" s="130">
        <v>1054</v>
      </c>
      <c r="AS29" s="130">
        <v>657</v>
      </c>
      <c r="AT29" s="130">
        <v>3310</v>
      </c>
    </row>
    <row r="30" spans="1:46" ht="12.95" customHeight="1" thickTop="1" thickBot="1">
      <c r="A30" s="10"/>
      <c r="B30" s="160" t="s">
        <v>141</v>
      </c>
      <c r="C30" s="161"/>
      <c r="D30" s="162"/>
      <c r="E30" s="134">
        <f>E25+E28</f>
        <v>1794513</v>
      </c>
      <c r="F30" s="134">
        <f t="shared" si="7"/>
        <v>1260797</v>
      </c>
      <c r="G30" s="134">
        <f t="shared" si="7"/>
        <v>994232</v>
      </c>
      <c r="H30" s="134">
        <f t="shared" si="7"/>
        <v>723641</v>
      </c>
      <c r="I30" s="134">
        <f t="shared" si="7"/>
        <v>240931</v>
      </c>
      <c r="J30" s="134">
        <f t="shared" si="7"/>
        <v>4669</v>
      </c>
      <c r="K30" s="134">
        <f t="shared" si="7"/>
        <v>494991</v>
      </c>
      <c r="L30" s="134">
        <f t="shared" si="7"/>
        <v>513063</v>
      </c>
      <c r="M30" s="135">
        <f t="shared" si="6"/>
        <v>0.42331636258652261</v>
      </c>
      <c r="N30" s="135">
        <f>IFERROR(E30/G30-1,"n/a")</f>
        <v>0.8049238004811754</v>
      </c>
      <c r="O30" s="135">
        <f>IFERROR(E30/H30-1,"n/a")</f>
        <v>1.4798387598270413</v>
      </c>
      <c r="P30" s="135">
        <f>IFERROR(E30/I30-1,"n/a")</f>
        <v>6.4482445181400481</v>
      </c>
      <c r="Q30" s="135">
        <f>IFERROR(E30/J30-1,"n/a")</f>
        <v>383.34632683658168</v>
      </c>
      <c r="R30" s="135">
        <f>IFERROR(E30/K30-1,"n/a")</f>
        <v>2.6253447032370287</v>
      </c>
      <c r="S30" s="136">
        <f>IFERROR(E30/L30-1,"n/a")</f>
        <v>2.4976464878582161</v>
      </c>
      <c r="T30" s="134">
        <v>3797408</v>
      </c>
      <c r="U30" s="134">
        <v>2766999</v>
      </c>
      <c r="V30" s="134">
        <v>1977097</v>
      </c>
      <c r="W30" s="134">
        <v>1557046</v>
      </c>
      <c r="X30" s="134">
        <v>460887</v>
      </c>
      <c r="Y30" s="134">
        <v>5957</v>
      </c>
      <c r="Z30" s="134">
        <v>1050029</v>
      </c>
      <c r="AA30" s="134">
        <v>1133915</v>
      </c>
      <c r="AB30" s="135">
        <v>0.37239225601454851</v>
      </c>
      <c r="AC30" s="135">
        <v>0.92069888326167093</v>
      </c>
      <c r="AD30" s="135">
        <v>1.4388540865202439</v>
      </c>
      <c r="AE30" s="135">
        <v>7.239347171866422</v>
      </c>
      <c r="AF30" s="135">
        <v>636.46986738291082</v>
      </c>
      <c r="AG30" s="135">
        <v>2.6164791639088065</v>
      </c>
      <c r="AH30" s="136">
        <v>2.3489353258401202</v>
      </c>
      <c r="AI30" s="134">
        <f t="shared" si="8"/>
        <v>20889132</v>
      </c>
      <c r="AJ30" s="134">
        <f t="shared" si="8"/>
        <v>16671008.4</v>
      </c>
      <c r="AK30" s="134">
        <f t="shared" si="8"/>
        <v>12658551</v>
      </c>
      <c r="AL30" s="134">
        <f t="shared" si="8"/>
        <v>7626669</v>
      </c>
      <c r="AM30" s="134">
        <f t="shared" si="8"/>
        <v>1552483</v>
      </c>
      <c r="AN30" s="134">
        <f t="shared" si="8"/>
        <v>1314158</v>
      </c>
      <c r="AO30" s="134">
        <f t="shared" si="8"/>
        <v>9152531</v>
      </c>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T7:AH7"/>
    <mergeCell ref="E6:S6"/>
    <mergeCell ref="T6:AH6"/>
    <mergeCell ref="AI6:AT6"/>
    <mergeCell ref="F7:S7"/>
  </mergeCells>
  <pageMargins left="0.7" right="0.7" top="0.75" bottom="0.75" header="0.3" footer="0.3"/>
  <pageSetup paperSize="9" orientation="portrait" r:id="rId1"/>
  <ignoredErrors>
    <ignoredError sqref="E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3764-C84C-4071-8E5E-7B61DA011C1E}">
  <dimension ref="A1:AT66"/>
  <sheetViews>
    <sheetView showGridLines="0" zoomScale="80" zoomScaleNormal="80" workbookViewId="0">
      <selection activeCell="M42" sqref="M42"/>
    </sheetView>
  </sheetViews>
  <sheetFormatPr defaultColWidth="0" defaultRowHeight="0" customHeight="1" zeroHeight="1"/>
  <cols>
    <col min="1" max="2" width="4.28515625" customWidth="1"/>
    <col min="3" max="3" width="3.7109375" customWidth="1"/>
    <col min="4" max="4" width="30.140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9.28515625" bestFit="1"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42578125" bestFit="1" customWidth="1"/>
    <col min="28" max="28" width="9.28515625" customWidth="1"/>
    <col min="29" max="29" width="9.5703125" bestFit="1" customWidth="1"/>
    <col min="30" max="30" width="9.28515625" customWidth="1"/>
    <col min="31" max="31" width="11.140625" customWidth="1"/>
    <col min="32" max="32" width="13.85546875" customWidth="1"/>
    <col min="33" max="35" width="11" bestFit="1" customWidth="1"/>
    <col min="36" max="40" width="11" customWidth="1"/>
    <col min="41" max="41" width="10.85546875" bestFit="1" customWidth="1"/>
    <col min="42" max="16384" width="8.7109375" hidden="1"/>
  </cols>
  <sheetData>
    <row r="1" spans="1:4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46053</v>
      </c>
      <c r="AG3" s="26"/>
      <c r="AH3" s="26"/>
      <c r="AI3" s="26"/>
      <c r="AJ3" s="26"/>
      <c r="AK3" s="26"/>
      <c r="AL3" s="26"/>
      <c r="AM3" s="26"/>
      <c r="AN3" s="26"/>
      <c r="AO3" s="10"/>
    </row>
    <row r="4" spans="1:46" ht="15.75">
      <c r="A4" s="10"/>
      <c r="B4" s="12" t="s">
        <v>67</v>
      </c>
      <c r="C4" s="27"/>
      <c r="D4" s="197" t="s">
        <v>41</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5">
      <c r="A6" s="25"/>
      <c r="B6" s="139" t="s">
        <v>11</v>
      </c>
      <c r="C6" s="140"/>
      <c r="D6" s="211"/>
      <c r="E6" s="213" t="s">
        <v>43</v>
      </c>
      <c r="F6" s="213"/>
      <c r="G6" s="213"/>
      <c r="H6" s="213"/>
      <c r="I6" s="213"/>
      <c r="J6" s="213"/>
      <c r="K6" s="213"/>
      <c r="L6" s="213"/>
      <c r="M6" s="213"/>
      <c r="N6" s="213"/>
      <c r="O6" s="213"/>
      <c r="P6" s="213"/>
      <c r="Q6" s="213"/>
      <c r="R6" s="213"/>
      <c r="S6" s="214"/>
      <c r="T6" s="215" t="s">
        <v>142</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5">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2.5">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s="178" customFormat="1" ht="15" customHeight="1">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s="178" customFormat="1" ht="11.25">
      <c r="B10" s="145"/>
      <c r="C10" s="27" t="s">
        <v>19</v>
      </c>
      <c r="D10" s="123"/>
      <c r="E10" s="124">
        <v>434</v>
      </c>
      <c r="F10" s="124">
        <v>404</v>
      </c>
      <c r="G10" s="124">
        <v>197</v>
      </c>
      <c r="H10" s="129">
        <v>188</v>
      </c>
      <c r="I10" s="129">
        <v>164</v>
      </c>
      <c r="J10" s="129">
        <v>0</v>
      </c>
      <c r="K10" s="129">
        <v>187</v>
      </c>
      <c r="L10" s="129">
        <v>189</v>
      </c>
      <c r="M10" s="65">
        <f>IFERROR(E10/F10-1,"n/a")</f>
        <v>7.4257425742574323E-2</v>
      </c>
      <c r="N10" s="65">
        <f>IFERROR(E10/G10-1,"n/a")</f>
        <v>1.203045685279188</v>
      </c>
      <c r="O10" s="65">
        <f>IFERROR(E10/H10-1,"n/a")</f>
        <v>1.3085106382978724</v>
      </c>
      <c r="P10" s="65">
        <f>IFERROR(E10/I10-1,"n/a")</f>
        <v>1.6463414634146343</v>
      </c>
      <c r="Q10" s="65" t="str">
        <f>IFERROR(E10/J10-1,"n/a")</f>
        <v>n/a</v>
      </c>
      <c r="R10" s="65">
        <f>IFERROR(E10/K10-1,"n/a")</f>
        <v>1.320855614973262</v>
      </c>
      <c r="S10" s="125">
        <f>IFERROR(E10/L10-1,"n/a")</f>
        <v>1.2962962962962963</v>
      </c>
      <c r="T10" s="69">
        <f>E10</f>
        <v>434</v>
      </c>
      <c r="U10" s="69">
        <f>F10</f>
        <v>404</v>
      </c>
      <c r="V10" s="69">
        <f t="shared" ref="V10:AA11" si="0">G10</f>
        <v>197</v>
      </c>
      <c r="W10" s="69">
        <f t="shared" si="0"/>
        <v>188</v>
      </c>
      <c r="X10" s="69">
        <f t="shared" si="0"/>
        <v>164</v>
      </c>
      <c r="Y10" s="69">
        <f t="shared" si="0"/>
        <v>0</v>
      </c>
      <c r="Z10" s="69">
        <f t="shared" si="0"/>
        <v>187</v>
      </c>
      <c r="AA10" s="69">
        <f t="shared" si="0"/>
        <v>189</v>
      </c>
      <c r="AB10" s="65">
        <f>IFERROR(T10/U10-1,"n/a")</f>
        <v>7.4257425742574323E-2</v>
      </c>
      <c r="AC10" s="65">
        <f>IFERROR(T10/V10-1,"n/a")</f>
        <v>1.203045685279188</v>
      </c>
      <c r="AD10" s="65">
        <f>IFERROR(T10/W10-1,"n/a")</f>
        <v>1.3085106382978724</v>
      </c>
      <c r="AE10" s="65">
        <f>IFERROR(T10/X10-1,"n/a")</f>
        <v>1.6463414634146343</v>
      </c>
      <c r="AF10" s="65" t="str">
        <f>IFERROR(T10/Y10-1,"n/a")</f>
        <v>n/a</v>
      </c>
      <c r="AG10" s="65">
        <f>IFERROR(T10/Z10-1,"n/a")</f>
        <v>1.320855614973262</v>
      </c>
      <c r="AH10" s="125">
        <f>IFERROR(T10/AA10-1,"n/a")</f>
        <v>1.2962962962962963</v>
      </c>
      <c r="AI10" s="69">
        <v>2979</v>
      </c>
      <c r="AJ10" s="69">
        <v>2483</v>
      </c>
      <c r="AK10" s="69">
        <v>1630</v>
      </c>
      <c r="AL10" s="69">
        <v>1486</v>
      </c>
      <c r="AM10" s="69">
        <v>522</v>
      </c>
      <c r="AN10" s="69">
        <v>551</v>
      </c>
      <c r="AO10" s="184">
        <v>1591</v>
      </c>
      <c r="AP10" s="69">
        <v>1630</v>
      </c>
      <c r="AQ10" s="69">
        <v>1486</v>
      </c>
      <c r="AR10" s="69">
        <v>522</v>
      </c>
      <c r="AS10" s="69">
        <v>551</v>
      </c>
      <c r="AT10" s="184">
        <v>1591</v>
      </c>
    </row>
    <row r="11" spans="1:46" s="178" customFormat="1" ht="13.5" customHeight="1">
      <c r="B11" s="145"/>
      <c r="C11" s="27" t="s">
        <v>20</v>
      </c>
      <c r="D11" s="123"/>
      <c r="E11" s="124">
        <v>1253553</v>
      </c>
      <c r="F11" s="124">
        <v>1052329</v>
      </c>
      <c r="G11" s="124">
        <v>621308</v>
      </c>
      <c r="H11" s="129">
        <v>522949</v>
      </c>
      <c r="I11" s="129">
        <v>195612</v>
      </c>
      <c r="J11" s="129">
        <v>0</v>
      </c>
      <c r="K11" s="129">
        <v>466080</v>
      </c>
      <c r="L11" s="129">
        <v>525262</v>
      </c>
      <c r="M11" s="65">
        <f>IFERROR(E11/F11-1,"n/a")</f>
        <v>0.19121776554670644</v>
      </c>
      <c r="N11" s="65">
        <f>IFERROR(E11/G11-1,"n/a")</f>
        <v>1.0176031855376078</v>
      </c>
      <c r="O11" s="65">
        <f>IFERROR(E11/H11-1,"n/a")</f>
        <v>1.3970846105451966</v>
      </c>
      <c r="P11" s="65">
        <f>IFERROR(E11/I11-1,"n/a")</f>
        <v>5.4083645175142632</v>
      </c>
      <c r="Q11" s="65" t="str">
        <f>IFERROR(E11/J11-1,"n/a")</f>
        <v>n/a</v>
      </c>
      <c r="R11" s="65">
        <f>IFERROR(E11/K11-1,"n/a")</f>
        <v>1.6895661688980432</v>
      </c>
      <c r="S11" s="125">
        <f>IFERROR(E11/L11-1,"n/a")</f>
        <v>1.3865290083805797</v>
      </c>
      <c r="T11" s="69">
        <f>E11</f>
        <v>1253553</v>
      </c>
      <c r="U11" s="69">
        <f>F11</f>
        <v>1052329</v>
      </c>
      <c r="V11" s="69">
        <f t="shared" si="0"/>
        <v>621308</v>
      </c>
      <c r="W11" s="69">
        <f t="shared" si="0"/>
        <v>522949</v>
      </c>
      <c r="X11" s="69">
        <f t="shared" si="0"/>
        <v>195612</v>
      </c>
      <c r="Y11" s="69">
        <f t="shared" si="0"/>
        <v>0</v>
      </c>
      <c r="Z11" s="69">
        <f t="shared" si="0"/>
        <v>466080</v>
      </c>
      <c r="AA11" s="69">
        <f t="shared" si="0"/>
        <v>525262</v>
      </c>
      <c r="AB11" s="65">
        <f>IFERROR(T11/U11-1,"n/a")</f>
        <v>0.19121776554670644</v>
      </c>
      <c r="AC11" s="65">
        <f>IFERROR(T11/V11-1,"n/a")</f>
        <v>1.0176031855376078</v>
      </c>
      <c r="AD11" s="65">
        <f>IFERROR(T11/W11-1,"n/a")</f>
        <v>1.3970846105451966</v>
      </c>
      <c r="AE11" s="65">
        <f>IFERROR(T11/X11-1,"n/a")</f>
        <v>5.4083645175142632</v>
      </c>
      <c r="AF11" s="65" t="str">
        <f>IFERROR(T11/Y11-1,"n/a")</f>
        <v>n/a</v>
      </c>
      <c r="AG11" s="65">
        <f>IFERROR(T11/Z11-1,"n/a")</f>
        <v>1.6895661688980432</v>
      </c>
      <c r="AH11" s="125">
        <f>IFERROR(T11/AA11-1,"n/a")</f>
        <v>1.3865290083805797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s="178" customFormat="1" ht="11.25">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s="178" customFormat="1" ht="11.25">
      <c r="B13" s="145"/>
      <c r="C13" s="27" t="s">
        <v>19</v>
      </c>
      <c r="D13" s="123"/>
      <c r="E13" s="124">
        <v>18</v>
      </c>
      <c r="F13" s="124">
        <v>12</v>
      </c>
      <c r="G13" s="124">
        <v>12</v>
      </c>
      <c r="H13" s="129">
        <v>5</v>
      </c>
      <c r="I13" s="129">
        <v>3</v>
      </c>
      <c r="J13" s="129">
        <v>2</v>
      </c>
      <c r="K13" s="129">
        <v>5</v>
      </c>
      <c r="L13" s="129">
        <v>5</v>
      </c>
      <c r="M13" s="65">
        <f t="shared" ref="M13:M14" si="1">IFERROR(E13/F13-1,"n/a")</f>
        <v>0.5</v>
      </c>
      <c r="N13" s="65">
        <f>IFERROR(E13/G13-1,"n/a")</f>
        <v>0.5</v>
      </c>
      <c r="O13" s="65">
        <f>IFERROR(E13/H13-1,"n/a")</f>
        <v>2.6</v>
      </c>
      <c r="P13" s="65">
        <f>IFERROR(E13/I13-1,"n/a")</f>
        <v>5</v>
      </c>
      <c r="Q13" s="65">
        <f>IFERROR(E13/J13-1,"n/a")</f>
        <v>8</v>
      </c>
      <c r="R13" s="65">
        <f>IFERROR(E13/K13-1,"n/a")</f>
        <v>2.6</v>
      </c>
      <c r="S13" s="125">
        <f>IFERROR(E13/L13-1,"n/a")</f>
        <v>2.6</v>
      </c>
      <c r="T13" s="69">
        <f t="shared" ref="T13:AA14" si="2">E13</f>
        <v>18</v>
      </c>
      <c r="U13" s="69">
        <f t="shared" si="2"/>
        <v>12</v>
      </c>
      <c r="V13" s="69">
        <f t="shared" si="2"/>
        <v>12</v>
      </c>
      <c r="W13" s="69">
        <f t="shared" si="2"/>
        <v>5</v>
      </c>
      <c r="X13" s="69">
        <f t="shared" si="2"/>
        <v>3</v>
      </c>
      <c r="Y13" s="69">
        <f t="shared" si="2"/>
        <v>2</v>
      </c>
      <c r="Z13" s="69">
        <f t="shared" si="2"/>
        <v>5</v>
      </c>
      <c r="AA13" s="69">
        <f t="shared" si="2"/>
        <v>5</v>
      </c>
      <c r="AB13" s="65">
        <f t="shared" ref="AB13:AB14" si="3">IFERROR(T13/U13-1,"n/a")</f>
        <v>0.5</v>
      </c>
      <c r="AC13" s="65">
        <f>IFERROR(T13/V13-1,"n/a")</f>
        <v>0.5</v>
      </c>
      <c r="AD13" s="65">
        <f>IFERROR(T13/W13-1,"n/a")</f>
        <v>2.6</v>
      </c>
      <c r="AE13" s="65">
        <f>IFERROR(T13/X13-1,"n/a")</f>
        <v>5</v>
      </c>
      <c r="AF13" s="65">
        <f>IFERROR(T13/Y13-1,"n/a")</f>
        <v>8</v>
      </c>
      <c r="AG13" s="65">
        <f>IFERROR(T13/Z13-1,"n/a")</f>
        <v>2.6</v>
      </c>
      <c r="AH13" s="125">
        <f>IFERROR(T13/AA13-1,"n/a")</f>
        <v>2.6</v>
      </c>
      <c r="AI13" s="69">
        <v>1003</v>
      </c>
      <c r="AJ13" s="69">
        <v>797</v>
      </c>
      <c r="AK13" s="69">
        <v>575</v>
      </c>
      <c r="AL13" s="69">
        <v>572</v>
      </c>
      <c r="AM13" s="69">
        <v>202</v>
      </c>
      <c r="AN13" s="69">
        <v>54</v>
      </c>
      <c r="AO13" s="184">
        <v>586</v>
      </c>
      <c r="AP13" s="69">
        <v>575</v>
      </c>
      <c r="AQ13" s="69">
        <v>572</v>
      </c>
      <c r="AR13" s="69">
        <v>202</v>
      </c>
      <c r="AS13" s="69">
        <v>54</v>
      </c>
      <c r="AT13" s="184">
        <v>586</v>
      </c>
    </row>
    <row r="14" spans="1:46" s="178" customFormat="1" ht="11.25">
      <c r="B14" s="145"/>
      <c r="C14" s="27" t="s">
        <v>20</v>
      </c>
      <c r="D14" s="123"/>
      <c r="E14" s="124">
        <v>38129</v>
      </c>
      <c r="F14" s="124">
        <v>36494</v>
      </c>
      <c r="G14" s="124">
        <v>45136</v>
      </c>
      <c r="H14" s="129">
        <v>15799</v>
      </c>
      <c r="I14" s="129">
        <v>1702</v>
      </c>
      <c r="J14" s="129">
        <v>1288</v>
      </c>
      <c r="K14" s="129">
        <v>23141</v>
      </c>
      <c r="L14" s="129">
        <v>20627</v>
      </c>
      <c r="M14" s="65">
        <f t="shared" si="1"/>
        <v>4.48018852414096E-2</v>
      </c>
      <c r="N14" s="65">
        <f>IFERROR(E14/G14-1,"n/a")</f>
        <v>-0.155241935483871</v>
      </c>
      <c r="O14" s="65">
        <f>IFERROR(E14/H14-1,"n/a")</f>
        <v>1.4133805937084625</v>
      </c>
      <c r="P14" s="65">
        <f>IFERROR(E14/I14-1,"n/a")</f>
        <v>21.402467685076381</v>
      </c>
      <c r="Q14" s="65">
        <f>IFERROR(E14/J14-1,"n/a")</f>
        <v>28.603260869565219</v>
      </c>
      <c r="R14" s="65">
        <f>IFERROR(E14/K14-1,"n/a")</f>
        <v>0.64768160407933961</v>
      </c>
      <c r="S14" s="125">
        <f>IFERROR(E14/L14-1,"n/a")</f>
        <v>0.8484995394385999</v>
      </c>
      <c r="T14" s="69">
        <f t="shared" si="2"/>
        <v>38129</v>
      </c>
      <c r="U14" s="69">
        <f t="shared" si="2"/>
        <v>36494</v>
      </c>
      <c r="V14" s="69">
        <f t="shared" si="2"/>
        <v>45136</v>
      </c>
      <c r="W14" s="69">
        <f t="shared" si="2"/>
        <v>15799</v>
      </c>
      <c r="X14" s="69">
        <f t="shared" si="2"/>
        <v>1702</v>
      </c>
      <c r="Y14" s="69">
        <f t="shared" si="2"/>
        <v>1288</v>
      </c>
      <c r="Z14" s="69">
        <f t="shared" si="2"/>
        <v>23141</v>
      </c>
      <c r="AA14" s="69">
        <f t="shared" si="2"/>
        <v>20627</v>
      </c>
      <c r="AB14" s="65">
        <f t="shared" si="3"/>
        <v>4.48018852414096E-2</v>
      </c>
      <c r="AC14" s="65">
        <f>IFERROR(T14/V14-1,"n/a")</f>
        <v>-0.155241935483871</v>
      </c>
      <c r="AD14" s="65">
        <f>IFERROR(T14/W14-1,"n/a")</f>
        <v>1.4133805937084625</v>
      </c>
      <c r="AE14" s="65">
        <f>IFERROR(T14/X14-1,"n/a")</f>
        <v>21.402467685076381</v>
      </c>
      <c r="AF14" s="65">
        <f>IFERROR(T14/Y14-1,"n/a")</f>
        <v>28.603260869565219</v>
      </c>
      <c r="AG14" s="65">
        <f>IFERROR(T14/Z14-1,"n/a")</f>
        <v>0.64768160407933961</v>
      </c>
      <c r="AH14" s="125">
        <f>IFERROR(T14/AA14-1,"n/a")</f>
        <v>0.8484995394385999</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s="178" customFormat="1" ht="11.25">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s="178" customFormat="1" ht="11.25">
      <c r="B16" s="145"/>
      <c r="C16" s="27" t="s">
        <v>19</v>
      </c>
      <c r="D16" s="123"/>
      <c r="E16" s="124">
        <v>7</v>
      </c>
      <c r="F16" s="124">
        <v>1</v>
      </c>
      <c r="G16" s="124">
        <v>2</v>
      </c>
      <c r="H16" s="129">
        <v>4</v>
      </c>
      <c r="I16" s="129">
        <v>3</v>
      </c>
      <c r="J16" s="129">
        <v>0</v>
      </c>
      <c r="K16" s="129">
        <v>1</v>
      </c>
      <c r="L16" s="129">
        <v>0</v>
      </c>
      <c r="M16" s="65">
        <f t="shared" ref="M16:M17" si="4">IFERROR(E16/F16-1,"n/a")</f>
        <v>6</v>
      </c>
      <c r="N16" s="65">
        <f>IFERROR(E16/G16-1,"n/a")</f>
        <v>2.5</v>
      </c>
      <c r="O16" s="65">
        <f>IFERROR(E16/H16-1,"n/a")</f>
        <v>0.75</v>
      </c>
      <c r="P16" s="65">
        <f>IFERROR(E16/I16-1,"n/a")</f>
        <v>1.3333333333333335</v>
      </c>
      <c r="Q16" s="65" t="str">
        <f>IFERROR(E16/J16-1,"n/a")</f>
        <v>n/a</v>
      </c>
      <c r="R16" s="65">
        <f>IFERROR(E16/K16-1,"n/a")</f>
        <v>6</v>
      </c>
      <c r="S16" s="125" t="str">
        <f>IFERROR(E16/L16-1,"n/a")</f>
        <v>n/a</v>
      </c>
      <c r="T16" s="69">
        <f t="shared" ref="T16:AA17" si="5">E16</f>
        <v>7</v>
      </c>
      <c r="U16" s="69">
        <f t="shared" si="5"/>
        <v>1</v>
      </c>
      <c r="V16" s="69">
        <f t="shared" si="5"/>
        <v>2</v>
      </c>
      <c r="W16" s="69">
        <f t="shared" si="5"/>
        <v>4</v>
      </c>
      <c r="X16" s="69">
        <f t="shared" si="5"/>
        <v>3</v>
      </c>
      <c r="Y16" s="69">
        <f t="shared" si="5"/>
        <v>0</v>
      </c>
      <c r="Z16" s="69">
        <f t="shared" si="5"/>
        <v>1</v>
      </c>
      <c r="AA16" s="69">
        <f t="shared" si="5"/>
        <v>0</v>
      </c>
      <c r="AB16" s="65">
        <f t="shared" ref="AB16:AB17" si="6">IFERROR(T16/U16-1,"n/a")</f>
        <v>6</v>
      </c>
      <c r="AC16" s="65">
        <f>IFERROR(T16/V16-1,"n/a")</f>
        <v>2.5</v>
      </c>
      <c r="AD16" s="65">
        <f>IFERROR(T16/W16-1,"n/a")</f>
        <v>0.75</v>
      </c>
      <c r="AE16" s="65">
        <f>IFERROR(T16/X16-1,"n/a")</f>
        <v>1.3333333333333335</v>
      </c>
      <c r="AF16" s="65" t="str">
        <f>IFERROR(T16/Y16-1,"n/a")</f>
        <v>n/a</v>
      </c>
      <c r="AG16" s="65">
        <f>IFERROR(T16/Z16-1,"n/a")</f>
        <v>6</v>
      </c>
      <c r="AH16" s="125" t="str">
        <f>IFERROR(T16/AA16-1,"n/a")</f>
        <v>n/a</v>
      </c>
      <c r="AI16" s="69">
        <v>860</v>
      </c>
      <c r="AJ16" s="69">
        <v>733</v>
      </c>
      <c r="AK16" s="69">
        <v>708</v>
      </c>
      <c r="AL16" s="69">
        <v>658</v>
      </c>
      <c r="AM16" s="69">
        <v>47</v>
      </c>
      <c r="AN16" s="69">
        <v>9</v>
      </c>
      <c r="AO16" s="184">
        <v>290</v>
      </c>
      <c r="AP16" s="69">
        <v>708</v>
      </c>
      <c r="AQ16" s="69">
        <v>658</v>
      </c>
      <c r="AR16" s="69">
        <v>47</v>
      </c>
      <c r="AS16" s="69">
        <v>9</v>
      </c>
      <c r="AT16" s="184">
        <v>290</v>
      </c>
    </row>
    <row r="17" spans="1:46" s="178" customFormat="1" ht="11.25">
      <c r="B17" s="145"/>
      <c r="C17" s="27" t="s">
        <v>20</v>
      </c>
      <c r="D17" s="123"/>
      <c r="E17" s="124">
        <v>7715</v>
      </c>
      <c r="F17" s="124">
        <v>1801</v>
      </c>
      <c r="G17" s="124">
        <v>2840</v>
      </c>
      <c r="H17" s="129">
        <v>3860</v>
      </c>
      <c r="I17" s="129">
        <v>814</v>
      </c>
      <c r="J17" s="129">
        <v>0</v>
      </c>
      <c r="K17" s="129">
        <v>823</v>
      </c>
      <c r="L17" s="129">
        <v>440</v>
      </c>
      <c r="M17" s="65">
        <f t="shared" si="4"/>
        <v>3.2837312604108826</v>
      </c>
      <c r="N17" s="65">
        <f>IFERROR(E17/G17-1,"n/a")</f>
        <v>1.716549295774648</v>
      </c>
      <c r="O17" s="65">
        <f>IFERROR(E17/H17-1,"n/a")</f>
        <v>0.99870466321243523</v>
      </c>
      <c r="P17" s="65">
        <f>IFERROR(E17/I17-1,"n/a")</f>
        <v>8.4778869778869783</v>
      </c>
      <c r="Q17" s="65" t="str">
        <f>IFERROR(E17/J17-1,"n/a")</f>
        <v>n/a</v>
      </c>
      <c r="R17" s="65">
        <f>IFERROR(E17/K17-1,"n/a")</f>
        <v>8.3742405832320781</v>
      </c>
      <c r="S17" s="125">
        <f>IFERROR(E17/L17-1,"n/a")</f>
        <v>16.53409090909091</v>
      </c>
      <c r="T17" s="69">
        <f t="shared" si="5"/>
        <v>7715</v>
      </c>
      <c r="U17" s="69">
        <f t="shared" si="5"/>
        <v>1801</v>
      </c>
      <c r="V17" s="69">
        <f t="shared" si="5"/>
        <v>2840</v>
      </c>
      <c r="W17" s="69">
        <f t="shared" si="5"/>
        <v>3860</v>
      </c>
      <c r="X17" s="69">
        <f t="shared" si="5"/>
        <v>814</v>
      </c>
      <c r="Y17" s="69">
        <f t="shared" si="5"/>
        <v>0</v>
      </c>
      <c r="Z17" s="69">
        <f t="shared" si="5"/>
        <v>823</v>
      </c>
      <c r="AA17" s="69">
        <f t="shared" si="5"/>
        <v>440</v>
      </c>
      <c r="AB17" s="65">
        <f t="shared" si="6"/>
        <v>3.2837312604108826</v>
      </c>
      <c r="AC17" s="65">
        <f>IFERROR(T17/V17-1,"n/a")</f>
        <v>1.716549295774648</v>
      </c>
      <c r="AD17" s="65">
        <f>IFERROR(T17/W17-1,"n/a")</f>
        <v>0.99870466321243523</v>
      </c>
      <c r="AE17" s="65">
        <f>IFERROR(T17/X17-1,"n/a")</f>
        <v>8.4778869778869783</v>
      </c>
      <c r="AF17" s="65" t="str">
        <f>IFERROR(T17/Y17-1,"n/a")</f>
        <v>n/a</v>
      </c>
      <c r="AG17" s="65">
        <f>IFERROR(T17/Z17-1,"n/a")</f>
        <v>8.3742405832320781</v>
      </c>
      <c r="AH17" s="125">
        <f>IFERROR(T17/AA17-1,"n/a")</f>
        <v>16.53409090909091</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s="178" customFormat="1" ht="11.25">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s="178" customFormat="1" ht="11.25">
      <c r="B19" s="145"/>
      <c r="C19" s="27" t="s">
        <v>19</v>
      </c>
      <c r="D19" s="149"/>
      <c r="E19" s="124">
        <v>149</v>
      </c>
      <c r="F19" s="124">
        <v>133</v>
      </c>
      <c r="G19" s="124">
        <v>95</v>
      </c>
      <c r="H19" s="129">
        <v>106</v>
      </c>
      <c r="I19" s="129">
        <v>16</v>
      </c>
      <c r="J19" s="129">
        <v>0</v>
      </c>
      <c r="K19" s="129">
        <v>19</v>
      </c>
      <c r="L19" s="129">
        <v>24</v>
      </c>
      <c r="M19" s="65">
        <f t="shared" ref="M19:M20" si="7">IFERROR(E19/F19-1,"n/a")</f>
        <v>0.12030075187969924</v>
      </c>
      <c r="N19" s="65">
        <f>IFERROR(E19/G19-1,"n/a")</f>
        <v>0.56842105263157894</v>
      </c>
      <c r="O19" s="65">
        <f>IFERROR(E19/H19-1,"n/a")</f>
        <v>0.40566037735849059</v>
      </c>
      <c r="P19" s="65">
        <f>IFERROR(E19/I19-1,"n/a")</f>
        <v>8.3125</v>
      </c>
      <c r="Q19" s="65" t="str">
        <f>IFERROR(E19/J19-1,"n/a")</f>
        <v>n/a</v>
      </c>
      <c r="R19" s="65">
        <f>IFERROR(E19/K19-1,"n/a")</f>
        <v>6.8421052631578947</v>
      </c>
      <c r="S19" s="125">
        <f>IFERROR(E19/L19-1,"n/a")</f>
        <v>5.208333333333333</v>
      </c>
      <c r="T19" s="69">
        <f t="shared" ref="T19:AA20" si="8">E19</f>
        <v>149</v>
      </c>
      <c r="U19" s="69">
        <f t="shared" si="8"/>
        <v>133</v>
      </c>
      <c r="V19" s="69">
        <f t="shared" si="8"/>
        <v>95</v>
      </c>
      <c r="W19" s="69">
        <f t="shared" si="8"/>
        <v>106</v>
      </c>
      <c r="X19" s="69">
        <f t="shared" si="8"/>
        <v>16</v>
      </c>
      <c r="Y19" s="69">
        <f t="shared" si="8"/>
        <v>0</v>
      </c>
      <c r="Z19" s="69">
        <f t="shared" si="8"/>
        <v>19</v>
      </c>
      <c r="AA19" s="69">
        <f t="shared" si="8"/>
        <v>24</v>
      </c>
      <c r="AB19" s="65">
        <f t="shared" ref="AB19:AB20" si="9">IFERROR(T19/U19-1,"n/a")</f>
        <v>0.12030075187969924</v>
      </c>
      <c r="AC19" s="65">
        <f>IFERROR(T19/V19-1,"n/a")</f>
        <v>0.56842105263157894</v>
      </c>
      <c r="AD19" s="65">
        <f>IFERROR(T19/W19-1,"n/a")</f>
        <v>0.40566037735849059</v>
      </c>
      <c r="AE19" s="65">
        <f>IFERROR(T19/X19-1,"n/a")</f>
        <v>8.3125</v>
      </c>
      <c r="AF19" s="65" t="str">
        <f>IFERROR(T19/Y19-1,"n/a")</f>
        <v>n/a</v>
      </c>
      <c r="AG19" s="65">
        <f>IFERROR(T19/Z19-1,"n/a")</f>
        <v>6.8421052631578947</v>
      </c>
      <c r="AH19" s="125">
        <f>IFERROR(T19/AA19-1,"n/a")</f>
        <v>5.208333333333333</v>
      </c>
      <c r="AI19" s="69">
        <v>1736</v>
      </c>
      <c r="AJ19" s="69">
        <v>1651</v>
      </c>
      <c r="AK19" s="69">
        <v>1500</v>
      </c>
      <c r="AL19" s="69">
        <v>895</v>
      </c>
      <c r="AM19" s="69">
        <v>283</v>
      </c>
      <c r="AN19" s="69">
        <v>43</v>
      </c>
      <c r="AO19" s="184">
        <v>827</v>
      </c>
      <c r="AP19" s="69">
        <v>1500</v>
      </c>
      <c r="AQ19" s="69">
        <v>895</v>
      </c>
      <c r="AR19" s="69">
        <v>283</v>
      </c>
      <c r="AS19" s="69">
        <v>43</v>
      </c>
      <c r="AT19" s="184">
        <v>827</v>
      </c>
    </row>
    <row r="20" spans="1:46" s="178" customFormat="1" ht="11.25">
      <c r="B20" s="145"/>
      <c r="C20" s="27" t="s">
        <v>20</v>
      </c>
      <c r="D20" s="123"/>
      <c r="E20" s="124">
        <v>434621</v>
      </c>
      <c r="F20" s="124">
        <v>415578</v>
      </c>
      <c r="G20" s="124">
        <v>313581</v>
      </c>
      <c r="H20" s="129">
        <v>290797</v>
      </c>
      <c r="I20" s="129">
        <v>21828</v>
      </c>
      <c r="J20" s="129">
        <v>0</v>
      </c>
      <c r="K20" s="129">
        <v>64994</v>
      </c>
      <c r="L20" s="129">
        <v>74523</v>
      </c>
      <c r="M20" s="65">
        <f t="shared" si="7"/>
        <v>4.5822926141422249E-2</v>
      </c>
      <c r="N20" s="65">
        <f>IFERROR(E20/G20-1,"n/a")</f>
        <v>0.38599277379688179</v>
      </c>
      <c r="O20" s="65">
        <f>IFERROR(E20/H20-1,"n/a")</f>
        <v>0.49458557000244152</v>
      </c>
      <c r="P20" s="65">
        <f>IFERROR(E20/I20-1,"n/a")</f>
        <v>18.911169140553419</v>
      </c>
      <c r="Q20" s="65" t="str">
        <f>IFERROR(E20/J20-1,"n/a")</f>
        <v>n/a</v>
      </c>
      <c r="R20" s="65">
        <f>IFERROR(E20/K20-1,"n/a")</f>
        <v>5.687094193310152</v>
      </c>
      <c r="S20" s="125">
        <f>IFERROR(E20/L20-1,"n/a")</f>
        <v>4.8320384310883888</v>
      </c>
      <c r="T20" s="69">
        <f t="shared" si="8"/>
        <v>434621</v>
      </c>
      <c r="U20" s="69">
        <f t="shared" si="8"/>
        <v>415578</v>
      </c>
      <c r="V20" s="69">
        <f t="shared" si="8"/>
        <v>313581</v>
      </c>
      <c r="W20" s="69">
        <f t="shared" si="8"/>
        <v>290797</v>
      </c>
      <c r="X20" s="69">
        <f t="shared" si="8"/>
        <v>21828</v>
      </c>
      <c r="Y20" s="69">
        <f t="shared" si="8"/>
        <v>0</v>
      </c>
      <c r="Z20" s="69">
        <f t="shared" si="8"/>
        <v>64994</v>
      </c>
      <c r="AA20" s="69">
        <f t="shared" si="8"/>
        <v>74523</v>
      </c>
      <c r="AB20" s="65">
        <f t="shared" si="9"/>
        <v>4.5822926141422249E-2</v>
      </c>
      <c r="AC20" s="65">
        <f>IFERROR(T20/V20-1,"n/a")</f>
        <v>0.38599277379688179</v>
      </c>
      <c r="AD20" s="65">
        <f>IFERROR(T20/W20-1,"n/a")</f>
        <v>0.49458557000244152</v>
      </c>
      <c r="AE20" s="65">
        <f>IFERROR(T20/X20-1,"n/a")</f>
        <v>18.911169140553419</v>
      </c>
      <c r="AF20" s="65" t="str">
        <f>IFERROR(T20/Y20-1,"n/a")</f>
        <v>n/a</v>
      </c>
      <c r="AG20" s="65">
        <f>IFERROR(T20/Z20-1,"n/a")</f>
        <v>5.687094193310152</v>
      </c>
      <c r="AH20" s="125">
        <f>IFERROR(T20/AA20-1,"n/a")</f>
        <v>4.8320384310883888</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s="178" customFormat="1" ht="11.25">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s="178" customFormat="1" ht="11.25">
      <c r="B22" s="145"/>
      <c r="C22" s="27" t="s">
        <v>19</v>
      </c>
      <c r="D22" s="123"/>
      <c r="E22" s="124">
        <v>0</v>
      </c>
      <c r="F22" s="124">
        <v>0</v>
      </c>
      <c r="G22" s="124">
        <v>0</v>
      </c>
      <c r="H22" s="129">
        <v>0</v>
      </c>
      <c r="I22" s="129">
        <v>0</v>
      </c>
      <c r="J22" s="129">
        <v>0</v>
      </c>
      <c r="K22" s="129">
        <v>0</v>
      </c>
      <c r="L22" s="129">
        <v>0</v>
      </c>
      <c r="M22" s="65" t="str">
        <f t="shared" ref="M22:M25" si="10">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f t="shared" ref="T22:AA23" si="11">E22</f>
        <v>0</v>
      </c>
      <c r="U22" s="69">
        <f t="shared" si="11"/>
        <v>0</v>
      </c>
      <c r="V22" s="69">
        <f t="shared" si="11"/>
        <v>0</v>
      </c>
      <c r="W22" s="69">
        <f t="shared" si="11"/>
        <v>0</v>
      </c>
      <c r="X22" s="69">
        <f t="shared" si="11"/>
        <v>0</v>
      </c>
      <c r="Y22" s="69">
        <f t="shared" si="11"/>
        <v>0</v>
      </c>
      <c r="Z22" s="69">
        <f t="shared" si="11"/>
        <v>0</v>
      </c>
      <c r="AA22" s="69">
        <f t="shared" si="11"/>
        <v>0</v>
      </c>
      <c r="AB22" s="65" t="str">
        <f t="shared" ref="AB22:AB25" si="12">IFERROR(T22/U22-1,"n/a")</f>
        <v>n/a</v>
      </c>
      <c r="AC22" s="65" t="str">
        <f>IFERROR(T22/V22-1,"n/a")</f>
        <v>n/a</v>
      </c>
      <c r="AD22" s="65" t="str">
        <f>IFERROR(T22/W22-1,"n/a")</f>
        <v>n/a</v>
      </c>
      <c r="AE22" s="65" t="str">
        <f>IFERROR(T22/X22-1,"n/a")</f>
        <v>n/a</v>
      </c>
      <c r="AF22" s="65" t="str">
        <f>IFERROR(T22/Y22-1,"n/a")</f>
        <v>n/a</v>
      </c>
      <c r="AG22" s="65" t="str">
        <f>IFERROR(T22/Z22-1,"n/a")</f>
        <v>n/a</v>
      </c>
      <c r="AH22" s="125" t="str">
        <f>IFERROR(T22/AA22-1,"n/a")</f>
        <v>n/a</v>
      </c>
      <c r="AI22" s="69">
        <v>23</v>
      </c>
      <c r="AJ22" s="69">
        <v>14</v>
      </c>
      <c r="AK22" s="69">
        <v>21</v>
      </c>
      <c r="AL22" s="69">
        <v>9</v>
      </c>
      <c r="AM22" s="69">
        <v>0</v>
      </c>
      <c r="AN22" s="69">
        <v>0</v>
      </c>
      <c r="AO22" s="184">
        <v>16</v>
      </c>
      <c r="AP22" s="69">
        <v>21</v>
      </c>
      <c r="AQ22" s="69">
        <v>9</v>
      </c>
      <c r="AR22" s="69">
        <v>0</v>
      </c>
      <c r="AS22" s="69">
        <v>0</v>
      </c>
      <c r="AT22" s="184">
        <v>16</v>
      </c>
    </row>
    <row r="23" spans="1:46" s="178" customFormat="1" ht="11.25">
      <c r="B23" s="145"/>
      <c r="C23" s="27" t="s">
        <v>20</v>
      </c>
      <c r="D23" s="123"/>
      <c r="E23" s="124">
        <v>0</v>
      </c>
      <c r="F23" s="124">
        <v>0</v>
      </c>
      <c r="G23" s="124">
        <v>0</v>
      </c>
      <c r="H23" s="129">
        <v>0</v>
      </c>
      <c r="I23" s="129">
        <v>0</v>
      </c>
      <c r="J23" s="129">
        <v>0</v>
      </c>
      <c r="K23" s="129">
        <v>0</v>
      </c>
      <c r="L23" s="129">
        <v>0</v>
      </c>
      <c r="M23" s="65" t="str">
        <f t="shared" si="10"/>
        <v>n/a</v>
      </c>
      <c r="N23" s="65" t="str">
        <f>IFERROR(E23/G23-1,"n/a")</f>
        <v>n/a</v>
      </c>
      <c r="O23" s="65" t="str">
        <f>IFERROR(E23/H23-1,"n/a")</f>
        <v>n/a</v>
      </c>
      <c r="P23" s="65" t="str">
        <f>IFERROR(E23/I23-1,"n/a")</f>
        <v>n/a</v>
      </c>
      <c r="Q23" s="65" t="str">
        <f>IFERROR(E23/J23-1,"n/a")</f>
        <v>n/a</v>
      </c>
      <c r="R23" s="65" t="str">
        <f>IFERROR(E23/K23-1,"n/a")</f>
        <v>n/a</v>
      </c>
      <c r="S23" s="125" t="str">
        <f>IFERROR(E23/L23-1,"n/a")</f>
        <v>n/a</v>
      </c>
      <c r="T23" s="69">
        <f t="shared" si="11"/>
        <v>0</v>
      </c>
      <c r="U23" s="69">
        <f t="shared" si="11"/>
        <v>0</v>
      </c>
      <c r="V23" s="69">
        <f t="shared" si="11"/>
        <v>0</v>
      </c>
      <c r="W23" s="69">
        <f t="shared" si="11"/>
        <v>0</v>
      </c>
      <c r="X23" s="69">
        <f t="shared" si="11"/>
        <v>0</v>
      </c>
      <c r="Y23" s="69">
        <f t="shared" si="11"/>
        <v>0</v>
      </c>
      <c r="Z23" s="69">
        <f t="shared" si="11"/>
        <v>0</v>
      </c>
      <c r="AA23" s="69">
        <f t="shared" si="11"/>
        <v>0</v>
      </c>
      <c r="AB23" s="65" t="str">
        <f t="shared" si="12"/>
        <v>n/a</v>
      </c>
      <c r="AC23" s="65" t="str">
        <f>IFERROR(T23/V23-1,"n/a")</f>
        <v>n/a</v>
      </c>
      <c r="AD23" s="65" t="str">
        <f>IFERROR(T23/W23-1,"n/a")</f>
        <v>n/a</v>
      </c>
      <c r="AE23" s="65" t="str">
        <f>IFERROR(T23/X23-1,"n/a")</f>
        <v>n/a</v>
      </c>
      <c r="AF23" s="65" t="str">
        <f>IFERROR(T23/Y23-1,"n/a")</f>
        <v>n/a</v>
      </c>
      <c r="AG23" s="65" t="str">
        <f>IFERROR(T23/Z23-1,"n/a")</f>
        <v>n/a</v>
      </c>
      <c r="AH23" s="125" t="str">
        <f>IFERROR(T23/AA23-1,"n/a")</f>
        <v>n/a</v>
      </c>
      <c r="AI23" s="69">
        <v>72837</v>
      </c>
      <c r="AJ23" s="69">
        <v>47798</v>
      </c>
      <c r="AK23" s="69">
        <v>38626</v>
      </c>
      <c r="AL23" s="69">
        <v>15637</v>
      </c>
      <c r="AM23" s="69">
        <v>0</v>
      </c>
      <c r="AN23" s="69">
        <v>0</v>
      </c>
      <c r="AO23" s="186">
        <v>20248</v>
      </c>
      <c r="AP23" s="69">
        <v>38626</v>
      </c>
      <c r="AQ23" s="69">
        <v>15637</v>
      </c>
      <c r="AR23" s="69">
        <v>0</v>
      </c>
      <c r="AS23" s="69">
        <v>0</v>
      </c>
      <c r="AT23" s="186">
        <v>20248</v>
      </c>
    </row>
    <row r="24" spans="1:46" s="178" customFormat="1" ht="12" thickBot="1">
      <c r="B24" s="157" t="s">
        <v>143</v>
      </c>
      <c r="C24" s="158"/>
      <c r="D24" s="159"/>
      <c r="E24" s="130">
        <f t="shared" ref="E24:L25" si="13">E10+E13+E16+E19+E22</f>
        <v>608</v>
      </c>
      <c r="F24" s="130">
        <f t="shared" si="13"/>
        <v>550</v>
      </c>
      <c r="G24" s="130">
        <f t="shared" si="13"/>
        <v>306</v>
      </c>
      <c r="H24" s="130">
        <f t="shared" si="13"/>
        <v>303</v>
      </c>
      <c r="I24" s="130">
        <f t="shared" si="13"/>
        <v>186</v>
      </c>
      <c r="J24" s="130">
        <f t="shared" si="13"/>
        <v>2</v>
      </c>
      <c r="K24" s="130">
        <f t="shared" si="13"/>
        <v>212</v>
      </c>
      <c r="L24" s="130">
        <f t="shared" si="13"/>
        <v>218</v>
      </c>
      <c r="M24" s="131">
        <f t="shared" si="10"/>
        <v>0.10545454545454547</v>
      </c>
      <c r="N24" s="131">
        <f>IFERROR(E24/G24-1,"n/a")</f>
        <v>0.98692810457516345</v>
      </c>
      <c r="O24" s="131">
        <f>IFERROR(E24/H24-1,"n/a")</f>
        <v>1.0066006600660065</v>
      </c>
      <c r="P24" s="131">
        <f>IFERROR(E24/I24-1,"n/a")</f>
        <v>2.2688172043010755</v>
      </c>
      <c r="Q24" s="131">
        <f>IFERROR(E24/J24-1,"n/a")</f>
        <v>303</v>
      </c>
      <c r="R24" s="131">
        <f>IFERROR(E24/K24-1,"n/a")</f>
        <v>1.8679245283018866</v>
      </c>
      <c r="S24" s="132">
        <f>IFERROR(E24/L24-1,"n/a")</f>
        <v>1.7889908256880735</v>
      </c>
      <c r="T24" s="130">
        <f t="shared" ref="T24:AA25" si="14">T10+T13+T16+T19+T22</f>
        <v>608</v>
      </c>
      <c r="U24" s="130">
        <f t="shared" si="14"/>
        <v>550</v>
      </c>
      <c r="V24" s="130">
        <f t="shared" si="14"/>
        <v>306</v>
      </c>
      <c r="W24" s="130">
        <f t="shared" si="14"/>
        <v>303</v>
      </c>
      <c r="X24" s="130">
        <f t="shared" si="14"/>
        <v>186</v>
      </c>
      <c r="Y24" s="130">
        <f t="shared" si="14"/>
        <v>2</v>
      </c>
      <c r="Z24" s="130">
        <f t="shared" si="14"/>
        <v>212</v>
      </c>
      <c r="AA24" s="130">
        <f t="shared" si="14"/>
        <v>218</v>
      </c>
      <c r="AB24" s="131">
        <f t="shared" si="12"/>
        <v>0.10545454545454547</v>
      </c>
      <c r="AC24" s="131">
        <f>IFERROR(T24/V24-1,"n/a")</f>
        <v>0.98692810457516345</v>
      </c>
      <c r="AD24" s="131">
        <f>IFERROR(T24/W24-1,"n/a")</f>
        <v>1.0066006600660065</v>
      </c>
      <c r="AE24" s="131">
        <f>IFERROR(T24/X24-1,"n/a")</f>
        <v>2.2688172043010755</v>
      </c>
      <c r="AF24" s="131">
        <f>IFERROR(T24/Y24-1,"n/a")</f>
        <v>303</v>
      </c>
      <c r="AG24" s="131">
        <f>IFERROR(T24/Z24-1,"n/a")</f>
        <v>1.8679245283018866</v>
      </c>
      <c r="AH24" s="132">
        <f>IFERROR(T24/AA24-1,"n/a")</f>
        <v>1.7889908256880735</v>
      </c>
      <c r="AI24" s="130">
        <f t="shared" ref="AI24:AT25" si="15">AI10+AI13+AI16+AI19+AI22</f>
        <v>6601</v>
      </c>
      <c r="AJ24" s="130">
        <f t="shared" ref="AJ24:AO25" si="16">AJ10+AJ13+AJ16+AJ19+AJ22</f>
        <v>5678</v>
      </c>
      <c r="AK24" s="130">
        <f t="shared" si="16"/>
        <v>4434</v>
      </c>
      <c r="AL24" s="130">
        <f t="shared" si="16"/>
        <v>3620</v>
      </c>
      <c r="AM24" s="133">
        <f t="shared" si="16"/>
        <v>1054</v>
      </c>
      <c r="AN24" s="133">
        <f t="shared" si="16"/>
        <v>657</v>
      </c>
      <c r="AO24" s="152">
        <f t="shared" si="16"/>
        <v>3310</v>
      </c>
      <c r="AP24" s="130">
        <f t="shared" si="15"/>
        <v>4434</v>
      </c>
      <c r="AQ24" s="130">
        <f t="shared" si="15"/>
        <v>3620</v>
      </c>
      <c r="AR24" s="133">
        <f t="shared" si="15"/>
        <v>1054</v>
      </c>
      <c r="AS24" s="133">
        <f t="shared" si="15"/>
        <v>657</v>
      </c>
      <c r="AT24" s="152">
        <f t="shared" si="15"/>
        <v>3310</v>
      </c>
    </row>
    <row r="25" spans="1:46" s="178" customFormat="1" ht="12.75" thickTop="1" thickBot="1">
      <c r="B25" s="160" t="s">
        <v>144</v>
      </c>
      <c r="C25" s="161"/>
      <c r="D25" s="162"/>
      <c r="E25" s="134">
        <f t="shared" si="13"/>
        <v>1734018</v>
      </c>
      <c r="F25" s="134">
        <f t="shared" si="13"/>
        <v>1506202</v>
      </c>
      <c r="G25" s="134">
        <f t="shared" si="13"/>
        <v>982865</v>
      </c>
      <c r="H25" s="134">
        <f t="shared" si="13"/>
        <v>833405</v>
      </c>
      <c r="I25" s="134">
        <f t="shared" si="13"/>
        <v>219956</v>
      </c>
      <c r="J25" s="134">
        <f t="shared" si="13"/>
        <v>1288</v>
      </c>
      <c r="K25" s="134">
        <f t="shared" si="13"/>
        <v>555038</v>
      </c>
      <c r="L25" s="134">
        <f t="shared" si="13"/>
        <v>620852</v>
      </c>
      <c r="M25" s="135">
        <f t="shared" si="10"/>
        <v>0.1512519569088342</v>
      </c>
      <c r="N25" s="135">
        <f>IFERROR(E25/G25-1,"n/a")</f>
        <v>0.76424839627008789</v>
      </c>
      <c r="O25" s="135">
        <f>IFERROR(E25/H25-1,"n/a")</f>
        <v>1.0806426647308331</v>
      </c>
      <c r="P25" s="135">
        <f>IFERROR(E25/I25-1,"n/a")</f>
        <v>6.883476695339068</v>
      </c>
      <c r="Q25" s="135">
        <f>IFERROR(E25/J25-1,"n/a")</f>
        <v>1345.2872670807453</v>
      </c>
      <c r="R25" s="135">
        <f>IFERROR(E25/K25-1,"n/a")</f>
        <v>2.124142851480439</v>
      </c>
      <c r="S25" s="136">
        <f>IFERROR(E25/L25-1,"n/a")</f>
        <v>1.7929651511149194</v>
      </c>
      <c r="T25" s="134">
        <f t="shared" si="14"/>
        <v>1734018</v>
      </c>
      <c r="U25" s="134">
        <f t="shared" si="14"/>
        <v>1506202</v>
      </c>
      <c r="V25" s="134">
        <f t="shared" si="14"/>
        <v>982865</v>
      </c>
      <c r="W25" s="134">
        <f t="shared" si="14"/>
        <v>833405</v>
      </c>
      <c r="X25" s="134">
        <f t="shared" si="14"/>
        <v>219956</v>
      </c>
      <c r="Y25" s="134">
        <f t="shared" si="14"/>
        <v>1288</v>
      </c>
      <c r="Z25" s="134">
        <f t="shared" si="14"/>
        <v>555038</v>
      </c>
      <c r="AA25" s="134">
        <f t="shared" si="14"/>
        <v>620852</v>
      </c>
      <c r="AB25" s="135">
        <f t="shared" si="12"/>
        <v>0.1512519569088342</v>
      </c>
      <c r="AC25" s="135">
        <f>IFERROR(T25/V25-1,"n/a")</f>
        <v>0.76424839627008789</v>
      </c>
      <c r="AD25" s="135">
        <f>IFERROR(T25/W25-1,"n/a")</f>
        <v>1.0806426647308331</v>
      </c>
      <c r="AE25" s="135">
        <f>IFERROR(T25/X25-1,"n/a")</f>
        <v>6.883476695339068</v>
      </c>
      <c r="AF25" s="135">
        <f>IFERROR(T25/Y25-1,"n/a")</f>
        <v>1345.2872670807453</v>
      </c>
      <c r="AG25" s="135">
        <f>IFERROR(T25/Z25-1,"n/a")</f>
        <v>2.124142851480439</v>
      </c>
      <c r="AH25" s="136">
        <f>IFERROR(T25/AA25-1,"n/a")</f>
        <v>1.7929651511149194</v>
      </c>
      <c r="AI25" s="134">
        <f t="shared" si="15"/>
        <v>18061688</v>
      </c>
      <c r="AJ25" s="134">
        <f t="shared" ref="AJ25" si="17">AJ11+AJ14+AJ17+AJ20+AJ23</f>
        <v>16671008.4</v>
      </c>
      <c r="AK25" s="134">
        <f t="shared" si="16"/>
        <v>12658551</v>
      </c>
      <c r="AL25" s="134">
        <f t="shared" si="16"/>
        <v>7626669</v>
      </c>
      <c r="AM25" s="137">
        <f t="shared" si="16"/>
        <v>1552483</v>
      </c>
      <c r="AN25" s="137">
        <f t="shared" si="16"/>
        <v>1314158</v>
      </c>
      <c r="AO25" s="155">
        <f t="shared" si="16"/>
        <v>9152531</v>
      </c>
      <c r="AP25" s="134">
        <f t="shared" si="15"/>
        <v>12658551</v>
      </c>
      <c r="AQ25" s="134">
        <f t="shared" si="15"/>
        <v>7626669</v>
      </c>
      <c r="AR25" s="137">
        <f t="shared" si="15"/>
        <v>1552483</v>
      </c>
      <c r="AS25" s="137">
        <f t="shared" si="15"/>
        <v>1314158</v>
      </c>
      <c r="AT25" s="155">
        <f t="shared" si="15"/>
        <v>9152531</v>
      </c>
    </row>
    <row r="26" spans="1:46" s="178" customFormat="1" ht="12" thickTop="1">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s="178" customFormat="1" ht="11.25">
      <c r="B27" s="145"/>
      <c r="C27" s="27" t="s">
        <v>19</v>
      </c>
      <c r="D27" s="123"/>
      <c r="E27" s="124">
        <v>57</v>
      </c>
      <c r="F27" s="124">
        <v>0</v>
      </c>
      <c r="G27" s="124">
        <v>0</v>
      </c>
      <c r="H27" s="129">
        <v>0</v>
      </c>
      <c r="I27" s="129">
        <v>0</v>
      </c>
      <c r="J27" s="129">
        <v>0</v>
      </c>
      <c r="K27" s="129">
        <v>0</v>
      </c>
      <c r="L27" s="129">
        <v>0</v>
      </c>
      <c r="M27" s="65" t="str">
        <f t="shared" ref="M27:M30" si="18">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f t="shared" ref="T27:AA28" si="19">E27</f>
        <v>57</v>
      </c>
      <c r="U27" s="69">
        <f t="shared" si="19"/>
        <v>0</v>
      </c>
      <c r="V27" s="69">
        <f t="shared" si="19"/>
        <v>0</v>
      </c>
      <c r="W27" s="69">
        <f t="shared" si="19"/>
        <v>0</v>
      </c>
      <c r="X27" s="69">
        <f t="shared" si="19"/>
        <v>0</v>
      </c>
      <c r="Y27" s="69">
        <f t="shared" si="19"/>
        <v>0</v>
      </c>
      <c r="Z27" s="69">
        <f t="shared" si="19"/>
        <v>0</v>
      </c>
      <c r="AA27" s="69">
        <f t="shared" si="19"/>
        <v>0</v>
      </c>
      <c r="AB27" s="65" t="str">
        <f t="shared" ref="AB27:AB30" si="20">IFERROR(T27/U27-1,"n/a")</f>
        <v>n/a</v>
      </c>
      <c r="AC27" s="65" t="str">
        <f>IFERROR(T27/V27-1,"n/a")</f>
        <v>n/a</v>
      </c>
      <c r="AD27" s="65" t="str">
        <f>IFERROR(T27/W27-1,"n/a")</f>
        <v>n/a</v>
      </c>
      <c r="AE27" s="65" t="str">
        <f>IFERROR(T27/X27-1,"n/a")</f>
        <v>n/a</v>
      </c>
      <c r="AF27" s="65" t="str">
        <f>IFERROR(T27/Y27-1,"n/a")</f>
        <v>n/a</v>
      </c>
      <c r="AG27" s="65" t="str">
        <f>IFERROR(T27/Z27-1,"n/a")</f>
        <v>n/a</v>
      </c>
      <c r="AH27" s="125" t="str">
        <f>IFERROR(T27/AA27-1,"n/a")</f>
        <v>n/a</v>
      </c>
      <c r="AI27" s="69">
        <v>725</v>
      </c>
      <c r="AJ27" s="69">
        <v>0</v>
      </c>
      <c r="AK27" s="69">
        <v>0</v>
      </c>
      <c r="AL27" s="69">
        <v>0</v>
      </c>
      <c r="AM27" s="69">
        <v>0</v>
      </c>
      <c r="AN27" s="69">
        <v>0</v>
      </c>
      <c r="AO27" s="184">
        <v>0</v>
      </c>
      <c r="AP27" s="69">
        <v>0</v>
      </c>
      <c r="AQ27" s="69">
        <v>0</v>
      </c>
      <c r="AR27" s="69">
        <v>0</v>
      </c>
      <c r="AS27" s="69">
        <v>0</v>
      </c>
      <c r="AT27" s="184">
        <v>0</v>
      </c>
    </row>
    <row r="28" spans="1:46" s="178" customFormat="1" ht="11.25">
      <c r="B28" s="145"/>
      <c r="C28" s="27" t="s">
        <v>20</v>
      </c>
      <c r="D28" s="123"/>
      <c r="E28" s="124">
        <v>269551</v>
      </c>
      <c r="F28" s="124">
        <v>0</v>
      </c>
      <c r="G28" s="124">
        <v>0</v>
      </c>
      <c r="H28" s="129">
        <v>0</v>
      </c>
      <c r="I28" s="129">
        <v>0</v>
      </c>
      <c r="J28" s="129">
        <v>0</v>
      </c>
      <c r="K28" s="129">
        <v>0</v>
      </c>
      <c r="L28" s="129">
        <v>0</v>
      </c>
      <c r="M28" s="65" t="str">
        <f t="shared" si="18"/>
        <v>n/a</v>
      </c>
      <c r="N28" s="65" t="str">
        <f>IFERROR(E28/G28-1,"n/a")</f>
        <v>n/a</v>
      </c>
      <c r="O28" s="65" t="str">
        <f>IFERROR(E28/H28-1,"n/a")</f>
        <v>n/a</v>
      </c>
      <c r="P28" s="65" t="str">
        <f>IFERROR(E28/I28-1,"n/a")</f>
        <v>n/a</v>
      </c>
      <c r="Q28" s="65" t="str">
        <f>IFERROR(E28/J28-1,"n/a")</f>
        <v>n/a</v>
      </c>
      <c r="R28" s="65" t="str">
        <f>IFERROR(E28/K28-1,"n/a")</f>
        <v>n/a</v>
      </c>
      <c r="S28" s="125" t="str">
        <f>IFERROR(E28/L28-1,"n/a")</f>
        <v>n/a</v>
      </c>
      <c r="T28" s="69">
        <f t="shared" si="19"/>
        <v>269551</v>
      </c>
      <c r="U28" s="69">
        <f t="shared" si="19"/>
        <v>0</v>
      </c>
      <c r="V28" s="69">
        <f t="shared" si="19"/>
        <v>0</v>
      </c>
      <c r="W28" s="69">
        <f t="shared" si="19"/>
        <v>0</v>
      </c>
      <c r="X28" s="69">
        <f t="shared" si="19"/>
        <v>0</v>
      </c>
      <c r="Y28" s="69">
        <f t="shared" si="19"/>
        <v>0</v>
      </c>
      <c r="Z28" s="69">
        <f t="shared" si="19"/>
        <v>0</v>
      </c>
      <c r="AA28" s="69">
        <f t="shared" si="19"/>
        <v>0</v>
      </c>
      <c r="AB28" s="65" t="str">
        <f t="shared" si="20"/>
        <v>n/a</v>
      </c>
      <c r="AC28" s="65" t="str">
        <f>IFERROR(T28/V28-1,"n/a")</f>
        <v>n/a</v>
      </c>
      <c r="AD28" s="65" t="str">
        <f>IFERROR(T28/W28-1,"n/a")</f>
        <v>n/a</v>
      </c>
      <c r="AE28" s="65" t="str">
        <f>IFERROR(T28/X28-1,"n/a")</f>
        <v>n/a</v>
      </c>
      <c r="AF28" s="65" t="str">
        <f>IFERROR(T28/Y28-1,"n/a")</f>
        <v>n/a</v>
      </c>
      <c r="AG28" s="65" t="str">
        <f>IFERROR(T28/Z28-1,"n/a")</f>
        <v>n/a</v>
      </c>
      <c r="AH28" s="125" t="str">
        <f>IFERROR(T28/AA28-1,"n/a")</f>
        <v>n/a</v>
      </c>
      <c r="AI28" s="69">
        <v>2827444</v>
      </c>
      <c r="AJ28" s="69">
        <v>0</v>
      </c>
      <c r="AK28" s="69">
        <v>0</v>
      </c>
      <c r="AL28" s="69">
        <v>0</v>
      </c>
      <c r="AM28" s="69">
        <v>0</v>
      </c>
      <c r="AN28" s="69">
        <v>0</v>
      </c>
      <c r="AO28" s="186">
        <v>0</v>
      </c>
      <c r="AP28" s="69">
        <v>0</v>
      </c>
      <c r="AQ28" s="69">
        <v>0</v>
      </c>
      <c r="AR28" s="69">
        <v>0</v>
      </c>
      <c r="AS28" s="69">
        <v>0</v>
      </c>
      <c r="AT28" s="186">
        <v>0</v>
      </c>
    </row>
    <row r="29" spans="1:46" s="178" customFormat="1" ht="12" thickBot="1">
      <c r="B29" s="157" t="s">
        <v>140</v>
      </c>
      <c r="C29" s="158"/>
      <c r="D29" s="159"/>
      <c r="E29" s="130">
        <f>E24+E27</f>
        <v>665</v>
      </c>
      <c r="F29" s="130">
        <f t="shared" ref="F29:L30" si="21">F24+F27</f>
        <v>550</v>
      </c>
      <c r="G29" s="130">
        <f t="shared" si="21"/>
        <v>306</v>
      </c>
      <c r="H29" s="130">
        <f t="shared" si="21"/>
        <v>303</v>
      </c>
      <c r="I29" s="130">
        <f t="shared" si="21"/>
        <v>186</v>
      </c>
      <c r="J29" s="130">
        <f t="shared" si="21"/>
        <v>2</v>
      </c>
      <c r="K29" s="130">
        <f t="shared" si="21"/>
        <v>212</v>
      </c>
      <c r="L29" s="130">
        <f t="shared" si="21"/>
        <v>218</v>
      </c>
      <c r="M29" s="131">
        <f t="shared" si="18"/>
        <v>0.20909090909090899</v>
      </c>
      <c r="N29" s="131">
        <f>IFERROR(E29/G29-1,"n/a")</f>
        <v>1.1732026143790848</v>
      </c>
      <c r="O29" s="131">
        <f>IFERROR(E29/H29-1,"n/a")</f>
        <v>1.1947194719471947</v>
      </c>
      <c r="P29" s="131">
        <f>IFERROR(E29/I29-1,"n/a")</f>
        <v>2.575268817204301</v>
      </c>
      <c r="Q29" s="131">
        <f>IFERROR(E29/J29-1,"n/a")</f>
        <v>331.5</v>
      </c>
      <c r="R29" s="131">
        <f>IFERROR(E29/K29-1,"n/a")</f>
        <v>2.1367924528301887</v>
      </c>
      <c r="S29" s="132">
        <f>IFERROR(E29/L29-1,"n/a")</f>
        <v>2.0504587155963301</v>
      </c>
      <c r="T29" s="130">
        <f>T24+T27</f>
        <v>665</v>
      </c>
      <c r="U29" s="130">
        <f t="shared" ref="U29:AA30" si="22">U24+U27</f>
        <v>550</v>
      </c>
      <c r="V29" s="130">
        <f t="shared" si="22"/>
        <v>306</v>
      </c>
      <c r="W29" s="130">
        <f t="shared" si="22"/>
        <v>303</v>
      </c>
      <c r="X29" s="130">
        <f t="shared" si="22"/>
        <v>186</v>
      </c>
      <c r="Y29" s="130">
        <f t="shared" si="22"/>
        <v>2</v>
      </c>
      <c r="Z29" s="130">
        <f t="shared" si="22"/>
        <v>212</v>
      </c>
      <c r="AA29" s="130">
        <f t="shared" si="22"/>
        <v>218</v>
      </c>
      <c r="AB29" s="131">
        <f t="shared" si="20"/>
        <v>0.20909090909090899</v>
      </c>
      <c r="AC29" s="131">
        <f>IFERROR(T29/V29-1,"n/a")</f>
        <v>1.1732026143790848</v>
      </c>
      <c r="AD29" s="131">
        <f>IFERROR(T29/W29-1,"n/a")</f>
        <v>1.1947194719471947</v>
      </c>
      <c r="AE29" s="131">
        <f>IFERROR(T29/X29-1,"n/a")</f>
        <v>2.575268817204301</v>
      </c>
      <c r="AF29" s="131">
        <f>IFERROR(T29/Y29-1,"n/a")</f>
        <v>331.5</v>
      </c>
      <c r="AG29" s="131">
        <f>IFERROR(T29/Z29-1,"n/a")</f>
        <v>2.1367924528301887</v>
      </c>
      <c r="AH29" s="132">
        <f>IFERROR(T29/AA29-1,"n/a")</f>
        <v>2.0504587155963301</v>
      </c>
      <c r="AI29" s="130">
        <f>AI24+AI27</f>
        <v>7326</v>
      </c>
      <c r="AJ29" s="130">
        <f t="shared" ref="AJ29:AO30" si="23">AJ24+AJ27</f>
        <v>5678</v>
      </c>
      <c r="AK29" s="130">
        <f t="shared" si="23"/>
        <v>4434</v>
      </c>
      <c r="AL29" s="130">
        <f t="shared" si="23"/>
        <v>3620</v>
      </c>
      <c r="AM29" s="130">
        <f t="shared" si="23"/>
        <v>1054</v>
      </c>
      <c r="AN29" s="130">
        <f t="shared" si="23"/>
        <v>657</v>
      </c>
      <c r="AO29" s="130">
        <f t="shared" si="23"/>
        <v>3310</v>
      </c>
      <c r="AP29" s="130">
        <f t="shared" ref="AP29:AT30" si="24">AP24+AP27</f>
        <v>4434</v>
      </c>
      <c r="AQ29" s="130">
        <f t="shared" si="24"/>
        <v>3620</v>
      </c>
      <c r="AR29" s="130">
        <f t="shared" si="24"/>
        <v>1054</v>
      </c>
      <c r="AS29" s="130">
        <f t="shared" si="24"/>
        <v>657</v>
      </c>
      <c r="AT29" s="130">
        <f t="shared" si="24"/>
        <v>3310</v>
      </c>
    </row>
    <row r="30" spans="1:46" s="178" customFormat="1" ht="12.75" thickTop="1" thickBot="1">
      <c r="B30" s="160" t="s">
        <v>141</v>
      </c>
      <c r="C30" s="161"/>
      <c r="D30" s="162"/>
      <c r="E30" s="134">
        <f>E25+E28</f>
        <v>2003569</v>
      </c>
      <c r="F30" s="134">
        <f t="shared" si="21"/>
        <v>1506202</v>
      </c>
      <c r="G30" s="134">
        <f t="shared" si="21"/>
        <v>982865</v>
      </c>
      <c r="H30" s="134">
        <f t="shared" si="21"/>
        <v>833405</v>
      </c>
      <c r="I30" s="134">
        <f t="shared" si="21"/>
        <v>219956</v>
      </c>
      <c r="J30" s="134">
        <f t="shared" si="21"/>
        <v>1288</v>
      </c>
      <c r="K30" s="134">
        <f t="shared" si="21"/>
        <v>555038</v>
      </c>
      <c r="L30" s="134">
        <f t="shared" si="21"/>
        <v>620852</v>
      </c>
      <c r="M30" s="135">
        <f t="shared" si="18"/>
        <v>0.33021268063646181</v>
      </c>
      <c r="N30" s="135">
        <f>IFERROR(E30/G30-1,"n/a")</f>
        <v>1.0384986747925709</v>
      </c>
      <c r="O30" s="135">
        <f>IFERROR(E30/H30-1,"n/a")</f>
        <v>1.4040760494597464</v>
      </c>
      <c r="P30" s="135">
        <f>IFERROR(E30/I30-1,"n/a")</f>
        <v>8.1089536089035992</v>
      </c>
      <c r="Q30" s="135">
        <f>IFERROR(E30/J30-1,"n/a")</f>
        <v>1554.5659937888199</v>
      </c>
      <c r="R30" s="135">
        <f>IFERROR(E30/K30-1,"n/a")</f>
        <v>2.6097870776415308</v>
      </c>
      <c r="S30" s="136">
        <f>IFERROR(E30/L30-1,"n/a")</f>
        <v>2.2271282044674092</v>
      </c>
      <c r="T30" s="130">
        <f>T25+T28</f>
        <v>2003569</v>
      </c>
      <c r="U30" s="130">
        <f t="shared" si="22"/>
        <v>1506202</v>
      </c>
      <c r="V30" s="130">
        <f t="shared" si="22"/>
        <v>982865</v>
      </c>
      <c r="W30" s="130">
        <f t="shared" si="22"/>
        <v>833405</v>
      </c>
      <c r="X30" s="130">
        <f t="shared" si="22"/>
        <v>219956</v>
      </c>
      <c r="Y30" s="130">
        <f t="shared" si="22"/>
        <v>1288</v>
      </c>
      <c r="Z30" s="130">
        <f t="shared" si="22"/>
        <v>555038</v>
      </c>
      <c r="AA30" s="130">
        <f t="shared" si="22"/>
        <v>620852</v>
      </c>
      <c r="AB30" s="135">
        <f t="shared" si="20"/>
        <v>0.33021268063646181</v>
      </c>
      <c r="AC30" s="135">
        <f>IFERROR(T30/V30-1,"n/a")</f>
        <v>1.0384986747925709</v>
      </c>
      <c r="AD30" s="135">
        <f>IFERROR(T30/W30-1,"n/a")</f>
        <v>1.4040760494597464</v>
      </c>
      <c r="AE30" s="135">
        <f>IFERROR(T30/X30-1,"n/a")</f>
        <v>8.1089536089035992</v>
      </c>
      <c r="AF30" s="135">
        <f>IFERROR(T30/Y30-1,"n/a")</f>
        <v>1554.5659937888199</v>
      </c>
      <c r="AG30" s="135">
        <f>IFERROR(T30/Z30-1,"n/a")</f>
        <v>2.6097870776415308</v>
      </c>
      <c r="AH30" s="136">
        <f>IFERROR(T30/AA30-1,"n/a")</f>
        <v>2.2271282044674092</v>
      </c>
      <c r="AI30" s="134">
        <f>AI25+AI28</f>
        <v>20889132</v>
      </c>
      <c r="AJ30" s="134">
        <f t="shared" ref="AJ30" si="25">AJ25+AJ28</f>
        <v>16671008.4</v>
      </c>
      <c r="AK30" s="134">
        <f t="shared" si="23"/>
        <v>12658551</v>
      </c>
      <c r="AL30" s="134">
        <f t="shared" si="23"/>
        <v>7626669</v>
      </c>
      <c r="AM30" s="134">
        <f t="shared" si="23"/>
        <v>1552483</v>
      </c>
      <c r="AN30" s="134">
        <f t="shared" si="23"/>
        <v>1314158</v>
      </c>
      <c r="AO30" s="134">
        <f t="shared" si="23"/>
        <v>9152531</v>
      </c>
      <c r="AP30" s="134">
        <f t="shared" si="24"/>
        <v>12658551</v>
      </c>
      <c r="AQ30" s="134">
        <f t="shared" si="24"/>
        <v>7626669</v>
      </c>
      <c r="AR30" s="134">
        <f t="shared" si="24"/>
        <v>1552483</v>
      </c>
      <c r="AS30" s="134">
        <f t="shared" si="24"/>
        <v>1314158</v>
      </c>
      <c r="AT30" s="134">
        <f t="shared" si="24"/>
        <v>9152531</v>
      </c>
    </row>
    <row r="31" spans="1:46" s="178" customFormat="1" ht="13.5" thickTop="1">
      <c r="A31" s="177"/>
      <c r="B31" s="198"/>
    </row>
    <row r="32" spans="1:46" s="178" customFormat="1" ht="12.75">
      <c r="A32" s="177"/>
      <c r="B32" s="198"/>
    </row>
    <row r="33" spans="1:41"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41" s="178" customFormat="1" ht="16.5" hidden="1" customHeight="1" thickTop="1" thickBot="1">
      <c r="A34" s="177"/>
      <c r="B34" s="177"/>
      <c r="C34"/>
      <c r="D34"/>
      <c r="E34"/>
      <c r="F34"/>
      <c r="G34"/>
      <c r="H34"/>
      <c r="I34"/>
      <c r="J34"/>
      <c r="K34"/>
      <c r="L34"/>
      <c r="M34"/>
      <c r="N34"/>
      <c r="O34"/>
      <c r="P34"/>
      <c r="Q34"/>
      <c r="R34"/>
      <c r="S34"/>
      <c r="T34"/>
      <c r="U34"/>
      <c r="V34"/>
      <c r="W34"/>
      <c r="X34"/>
      <c r="Y34"/>
      <c r="Z34"/>
      <c r="AA34"/>
      <c r="AB34"/>
      <c r="AC34"/>
      <c r="AD34"/>
      <c r="AE34"/>
      <c r="AF34"/>
    </row>
    <row r="35" spans="1:41" s="178" customFormat="1" ht="15">
      <c r="A35" s="177"/>
      <c r="B35" s="177"/>
      <c r="C35"/>
      <c r="D35"/>
      <c r="E35"/>
      <c r="F35"/>
      <c r="G35"/>
      <c r="H35"/>
      <c r="I35"/>
      <c r="J35"/>
      <c r="K35"/>
      <c r="L35"/>
      <c r="M35"/>
      <c r="N35"/>
      <c r="O35"/>
      <c r="P35"/>
      <c r="Q35"/>
      <c r="R35"/>
      <c r="S35"/>
      <c r="T35"/>
      <c r="U35"/>
      <c r="V35"/>
      <c r="W35"/>
      <c r="X35"/>
      <c r="Y35"/>
      <c r="Z35"/>
      <c r="AA35"/>
      <c r="AB35"/>
      <c r="AC35"/>
      <c r="AD35"/>
      <c r="AE35"/>
      <c r="AF35"/>
      <c r="AO35" s="177"/>
    </row>
    <row r="36" spans="1:41" s="178" customFormat="1" ht="15">
      <c r="A36" s="177"/>
      <c r="B36" s="177"/>
      <c r="C36"/>
      <c r="D36"/>
      <c r="E36"/>
      <c r="F36"/>
      <c r="G36"/>
      <c r="H36"/>
      <c r="I36"/>
      <c r="J36"/>
      <c r="K36"/>
      <c r="L36"/>
      <c r="M36"/>
      <c r="N36"/>
      <c r="O36"/>
      <c r="P36"/>
      <c r="Q36"/>
      <c r="R36"/>
      <c r="S36"/>
      <c r="T36"/>
      <c r="U36"/>
      <c r="V36"/>
      <c r="W36"/>
      <c r="X36"/>
      <c r="Y36"/>
      <c r="Z36"/>
      <c r="AA36"/>
      <c r="AB36"/>
      <c r="AC36"/>
      <c r="AD36"/>
      <c r="AE36"/>
      <c r="AF36"/>
      <c r="AO36" s="177"/>
    </row>
    <row r="37" spans="1:41" s="178" customFormat="1" ht="15">
      <c r="A37" s="177"/>
      <c r="B37" s="177"/>
      <c r="C37"/>
      <c r="D37"/>
      <c r="E37"/>
      <c r="F37"/>
      <c r="G37"/>
      <c r="H37"/>
      <c r="I37"/>
      <c r="J37"/>
      <c r="K37"/>
      <c r="L37"/>
      <c r="M37"/>
      <c r="N37"/>
      <c r="O37"/>
      <c r="P37"/>
      <c r="Q37"/>
      <c r="R37"/>
      <c r="S37"/>
      <c r="T37"/>
      <c r="U37"/>
      <c r="V37"/>
      <c r="W37"/>
      <c r="X37"/>
      <c r="Y37"/>
      <c r="Z37"/>
      <c r="AA37"/>
      <c r="AB37"/>
      <c r="AC37"/>
      <c r="AD37"/>
      <c r="AE37"/>
      <c r="AF37"/>
      <c r="AO37" s="177"/>
    </row>
    <row r="38" spans="1:41" s="178" customFormat="1" ht="15" hidden="1">
      <c r="A38" s="177"/>
      <c r="B38" s="177"/>
      <c r="C38"/>
      <c r="D38"/>
      <c r="E38"/>
      <c r="F38"/>
      <c r="G38"/>
      <c r="H38"/>
      <c r="I38"/>
      <c r="J38"/>
      <c r="K38"/>
      <c r="L38"/>
      <c r="M38"/>
      <c r="N38"/>
      <c r="O38"/>
      <c r="P38"/>
      <c r="Q38"/>
      <c r="R38"/>
      <c r="S38"/>
      <c r="T38"/>
      <c r="U38"/>
      <c r="V38"/>
      <c r="W38"/>
      <c r="X38"/>
      <c r="Y38"/>
      <c r="Z38"/>
      <c r="AA38"/>
      <c r="AB38"/>
      <c r="AC38"/>
      <c r="AD38"/>
      <c r="AE38"/>
      <c r="AF38"/>
      <c r="AO38" s="177"/>
    </row>
    <row r="39" spans="1:41" s="178" customFormat="1" ht="15" hidden="1">
      <c r="A39" s="177"/>
      <c r="B39" s="177"/>
      <c r="C39"/>
      <c r="D39"/>
      <c r="E39"/>
      <c r="F39"/>
      <c r="G39"/>
      <c r="H39"/>
      <c r="I39"/>
      <c r="J39"/>
      <c r="K39"/>
      <c r="L39"/>
      <c r="M39"/>
      <c r="N39"/>
      <c r="O39"/>
      <c r="P39"/>
      <c r="Q39"/>
      <c r="R39"/>
      <c r="S39"/>
      <c r="T39"/>
      <c r="U39"/>
      <c r="V39"/>
      <c r="W39"/>
      <c r="X39"/>
      <c r="Y39"/>
      <c r="Z39"/>
      <c r="AA39"/>
      <c r="AB39"/>
      <c r="AC39"/>
      <c r="AD39"/>
      <c r="AE39"/>
      <c r="AF39"/>
      <c r="AO39" s="177"/>
    </row>
    <row r="40" spans="1:41" s="178" customFormat="1" ht="15">
      <c r="A40" s="177"/>
      <c r="B40" s="177"/>
      <c r="C40"/>
      <c r="D40"/>
      <c r="E40"/>
      <c r="F40"/>
      <c r="G40"/>
      <c r="H40"/>
      <c r="I40"/>
      <c r="J40"/>
      <c r="K40"/>
      <c r="L40"/>
      <c r="M40"/>
      <c r="N40"/>
      <c r="O40"/>
      <c r="P40"/>
      <c r="Q40"/>
      <c r="R40"/>
      <c r="S40"/>
      <c r="T40"/>
      <c r="U40"/>
      <c r="V40"/>
      <c r="W40"/>
      <c r="X40"/>
      <c r="Y40"/>
      <c r="Z40"/>
      <c r="AA40"/>
      <c r="AB40"/>
      <c r="AC40"/>
      <c r="AD40"/>
      <c r="AE40"/>
      <c r="AF40"/>
      <c r="AO40" s="177"/>
    </row>
    <row r="41" spans="1:41" s="178" customFormat="1" ht="15">
      <c r="A41" s="177"/>
      <c r="B41" s="177"/>
      <c r="C41"/>
      <c r="D41"/>
      <c r="E41"/>
      <c r="F41"/>
      <c r="G41"/>
      <c r="H41"/>
      <c r="I41"/>
      <c r="J41"/>
      <c r="K41"/>
      <c r="L41"/>
      <c r="M41"/>
      <c r="N41"/>
      <c r="O41"/>
      <c r="P41"/>
      <c r="Q41"/>
      <c r="R41"/>
      <c r="S41"/>
      <c r="T41"/>
      <c r="U41"/>
      <c r="V41"/>
      <c r="W41"/>
      <c r="X41"/>
      <c r="Y41"/>
      <c r="Z41"/>
      <c r="AA41"/>
      <c r="AB41"/>
      <c r="AC41"/>
      <c r="AD41"/>
      <c r="AE41"/>
      <c r="AF41"/>
      <c r="AO41" s="177"/>
    </row>
    <row r="42" spans="1:41" s="178" customFormat="1" ht="15">
      <c r="A42" s="177"/>
      <c r="B42" s="177"/>
      <c r="C42"/>
      <c r="D42"/>
      <c r="E42"/>
      <c r="F42"/>
      <c r="G42"/>
      <c r="H42"/>
      <c r="I42"/>
      <c r="J42"/>
      <c r="K42"/>
      <c r="L42"/>
      <c r="M42"/>
      <c r="N42"/>
      <c r="O42"/>
      <c r="P42"/>
      <c r="Q42"/>
      <c r="R42"/>
      <c r="S42"/>
      <c r="T42"/>
      <c r="U42"/>
      <c r="V42"/>
      <c r="W42"/>
      <c r="X42"/>
      <c r="Y42"/>
      <c r="Z42"/>
      <c r="AA42"/>
      <c r="AB42"/>
      <c r="AC42"/>
      <c r="AD42"/>
      <c r="AE42"/>
      <c r="AF42"/>
      <c r="AO42" s="177"/>
    </row>
    <row r="43" spans="1:41" s="178" customFormat="1" ht="15">
      <c r="A43" s="177"/>
      <c r="B43" s="177"/>
      <c r="C43"/>
      <c r="D43"/>
      <c r="E43"/>
      <c r="F43"/>
      <c r="G43"/>
      <c r="H43"/>
      <c r="I43"/>
      <c r="J43"/>
      <c r="K43"/>
      <c r="L43"/>
      <c r="M43"/>
      <c r="N43"/>
      <c r="O43"/>
      <c r="P43"/>
      <c r="Q43"/>
      <c r="R43"/>
      <c r="S43"/>
      <c r="T43"/>
      <c r="U43"/>
      <c r="V43"/>
      <c r="W43"/>
      <c r="X43"/>
      <c r="Y43"/>
      <c r="Z43"/>
      <c r="AA43"/>
      <c r="AB43"/>
      <c r="AC43"/>
      <c r="AD43"/>
      <c r="AE43"/>
      <c r="AF43"/>
      <c r="AO43" s="177"/>
    </row>
    <row r="44" spans="1:41" s="178" customFormat="1" ht="15">
      <c r="A44" s="177"/>
      <c r="B44" s="177"/>
      <c r="C44"/>
      <c r="D44"/>
      <c r="E44"/>
      <c r="F44"/>
      <c r="G44"/>
      <c r="H44"/>
      <c r="I44"/>
      <c r="J44"/>
      <c r="K44"/>
      <c r="L44"/>
      <c r="M44"/>
      <c r="N44"/>
      <c r="O44"/>
      <c r="P44"/>
      <c r="Q44"/>
      <c r="R44"/>
      <c r="S44"/>
      <c r="T44"/>
      <c r="U44"/>
      <c r="V44"/>
      <c r="W44"/>
      <c r="X44"/>
      <c r="Y44"/>
      <c r="Z44"/>
      <c r="AA44"/>
      <c r="AB44"/>
      <c r="AC44"/>
      <c r="AD44"/>
      <c r="AE44"/>
      <c r="AF44"/>
      <c r="AO44" s="177"/>
    </row>
    <row r="45" spans="1:41" s="178" customFormat="1" ht="15">
      <c r="A45" s="177"/>
      <c r="B45" s="177"/>
      <c r="C45"/>
      <c r="D45"/>
      <c r="E45"/>
      <c r="F45"/>
      <c r="G45"/>
      <c r="H45"/>
      <c r="I45"/>
      <c r="J45"/>
      <c r="K45"/>
      <c r="L45"/>
      <c r="M45"/>
      <c r="N45"/>
      <c r="O45"/>
      <c r="P45"/>
      <c r="Q45"/>
      <c r="R45"/>
      <c r="S45"/>
      <c r="T45"/>
      <c r="U45"/>
      <c r="V45"/>
      <c r="W45"/>
      <c r="X45"/>
      <c r="Y45"/>
      <c r="Z45"/>
      <c r="AA45"/>
      <c r="AB45"/>
      <c r="AC45"/>
      <c r="AD45"/>
      <c r="AE45"/>
      <c r="AF45"/>
      <c r="AO45" s="177"/>
    </row>
    <row r="46" spans="1:41" s="178" customFormat="1" ht="15">
      <c r="A46" s="177"/>
      <c r="B46" s="177"/>
      <c r="C46"/>
      <c r="D46"/>
      <c r="E46"/>
      <c r="F46"/>
      <c r="G46"/>
      <c r="H46"/>
      <c r="I46"/>
      <c r="J46"/>
      <c r="K46"/>
      <c r="L46"/>
      <c r="M46"/>
      <c r="N46"/>
      <c r="O46"/>
      <c r="P46"/>
      <c r="Q46"/>
      <c r="R46"/>
      <c r="S46"/>
      <c r="T46"/>
      <c r="U46"/>
      <c r="V46"/>
      <c r="W46"/>
      <c r="X46"/>
      <c r="Y46"/>
      <c r="Z46"/>
      <c r="AA46"/>
      <c r="AB46"/>
      <c r="AC46"/>
      <c r="AD46"/>
      <c r="AE46"/>
      <c r="AF46"/>
      <c r="AO46" s="177"/>
    </row>
    <row r="47" spans="1:41" s="178" customFormat="1" ht="15">
      <c r="A47" s="177"/>
      <c r="B47" s="177"/>
      <c r="C47"/>
      <c r="D47"/>
      <c r="E47"/>
      <c r="F47"/>
      <c r="G47"/>
      <c r="H47"/>
      <c r="I47"/>
      <c r="J47"/>
      <c r="K47"/>
      <c r="L47"/>
      <c r="M47"/>
      <c r="N47"/>
      <c r="O47"/>
      <c r="P47"/>
      <c r="Q47"/>
      <c r="R47"/>
      <c r="S47"/>
      <c r="T47"/>
      <c r="U47"/>
      <c r="V47"/>
      <c r="W47"/>
      <c r="X47"/>
      <c r="Y47"/>
      <c r="Z47"/>
      <c r="AA47"/>
      <c r="AB47"/>
      <c r="AC47"/>
      <c r="AD47"/>
      <c r="AE47"/>
      <c r="AF47"/>
      <c r="AO47" s="177"/>
    </row>
    <row r="48" spans="1:41" s="178" customFormat="1" ht="15">
      <c r="C48"/>
      <c r="D48"/>
      <c r="E48"/>
      <c r="F48"/>
      <c r="G48"/>
      <c r="H48"/>
      <c r="I48"/>
      <c r="J48"/>
      <c r="K48"/>
      <c r="L48"/>
      <c r="M48"/>
      <c r="N48"/>
      <c r="O48"/>
      <c r="P48"/>
      <c r="Q48"/>
      <c r="R48"/>
      <c r="S48"/>
      <c r="T48"/>
      <c r="U48"/>
      <c r="V48"/>
      <c r="W48"/>
      <c r="X48"/>
      <c r="Y48"/>
      <c r="Z48"/>
      <c r="AA48"/>
      <c r="AB48"/>
      <c r="AC48"/>
      <c r="AD48"/>
      <c r="AE48"/>
      <c r="AF48"/>
      <c r="AO48" s="177"/>
    </row>
    <row r="49" spans="3:41" s="178" customFormat="1" ht="15">
      <c r="C49"/>
      <c r="D49"/>
      <c r="E49"/>
      <c r="F49"/>
      <c r="G49"/>
      <c r="H49"/>
      <c r="I49"/>
      <c r="J49"/>
      <c r="K49"/>
      <c r="L49"/>
      <c r="M49"/>
      <c r="N49"/>
      <c r="O49"/>
      <c r="P49"/>
      <c r="Q49"/>
      <c r="R49"/>
      <c r="S49"/>
      <c r="T49"/>
      <c r="U49"/>
      <c r="V49"/>
      <c r="W49"/>
      <c r="X49"/>
      <c r="Y49"/>
      <c r="Z49"/>
      <c r="AA49"/>
      <c r="AB49"/>
      <c r="AC49"/>
      <c r="AD49"/>
      <c r="AE49"/>
      <c r="AF49"/>
      <c r="AO49" s="177"/>
    </row>
    <row r="50" spans="3:41" s="178" customFormat="1" ht="15">
      <c r="C50"/>
      <c r="D50"/>
      <c r="E50"/>
      <c r="F50"/>
      <c r="G50"/>
      <c r="H50"/>
      <c r="I50"/>
      <c r="J50"/>
      <c r="K50"/>
      <c r="L50"/>
      <c r="M50"/>
      <c r="N50"/>
      <c r="O50"/>
      <c r="P50"/>
      <c r="Q50"/>
      <c r="R50"/>
      <c r="S50"/>
      <c r="T50"/>
      <c r="U50"/>
      <c r="V50"/>
      <c r="W50"/>
      <c r="X50"/>
      <c r="Y50"/>
      <c r="Z50"/>
      <c r="AA50"/>
      <c r="AB50"/>
      <c r="AC50"/>
      <c r="AD50"/>
      <c r="AE50"/>
      <c r="AF50"/>
      <c r="AO50" s="177"/>
    </row>
    <row r="51" spans="3:41" s="178" customFormat="1" ht="15">
      <c r="C51"/>
      <c r="D51"/>
      <c r="E51"/>
      <c r="F51"/>
      <c r="G51"/>
      <c r="H51"/>
      <c r="I51"/>
      <c r="J51"/>
      <c r="K51"/>
      <c r="L51"/>
      <c r="M51"/>
      <c r="N51"/>
      <c r="O51"/>
      <c r="P51"/>
      <c r="Q51"/>
      <c r="R51"/>
      <c r="S51"/>
      <c r="T51"/>
      <c r="U51"/>
      <c r="V51"/>
      <c r="W51"/>
      <c r="X51"/>
      <c r="Y51"/>
      <c r="Z51"/>
      <c r="AA51"/>
      <c r="AB51"/>
      <c r="AC51"/>
      <c r="AD51"/>
      <c r="AE51"/>
      <c r="AF51"/>
      <c r="AO51" s="177"/>
    </row>
    <row r="52" spans="3:41" s="178" customFormat="1" ht="15">
      <c r="C52"/>
      <c r="D52"/>
      <c r="E52"/>
      <c r="F52"/>
      <c r="G52"/>
      <c r="H52"/>
      <c r="I52"/>
      <c r="J52"/>
      <c r="K52"/>
      <c r="L52"/>
      <c r="M52"/>
      <c r="N52"/>
      <c r="O52"/>
      <c r="P52"/>
      <c r="Q52"/>
      <c r="R52"/>
      <c r="S52"/>
      <c r="T52"/>
      <c r="U52"/>
      <c r="V52"/>
      <c r="W52"/>
      <c r="X52"/>
      <c r="Y52"/>
      <c r="Z52"/>
      <c r="AA52"/>
      <c r="AB52"/>
      <c r="AC52"/>
      <c r="AD52"/>
      <c r="AE52"/>
      <c r="AF52"/>
      <c r="AO52" s="177"/>
    </row>
    <row r="53" spans="3:41" s="178" customFormat="1" ht="15">
      <c r="C53"/>
      <c r="D53"/>
      <c r="E53"/>
      <c r="F53"/>
      <c r="G53"/>
      <c r="H53"/>
      <c r="I53"/>
      <c r="J53"/>
      <c r="K53"/>
      <c r="L53"/>
      <c r="M53"/>
      <c r="N53"/>
      <c r="O53"/>
      <c r="P53"/>
      <c r="Q53"/>
      <c r="R53"/>
      <c r="S53"/>
      <c r="T53"/>
      <c r="U53"/>
      <c r="V53"/>
      <c r="W53"/>
      <c r="X53"/>
      <c r="Y53"/>
      <c r="Z53"/>
      <c r="AA53"/>
      <c r="AB53"/>
      <c r="AC53"/>
      <c r="AD53"/>
      <c r="AE53"/>
      <c r="AF53"/>
      <c r="AO53" s="177"/>
    </row>
    <row r="54" spans="3:41" s="178" customFormat="1" ht="15">
      <c r="C54"/>
      <c r="D54"/>
      <c r="E54"/>
      <c r="F54"/>
      <c r="G54"/>
      <c r="H54"/>
      <c r="I54"/>
      <c r="J54"/>
      <c r="K54"/>
      <c r="L54"/>
      <c r="M54"/>
      <c r="N54"/>
      <c r="O54"/>
      <c r="P54"/>
      <c r="Q54"/>
      <c r="R54"/>
      <c r="S54"/>
      <c r="T54"/>
      <c r="U54"/>
      <c r="V54"/>
      <c r="W54"/>
      <c r="X54"/>
      <c r="Y54"/>
      <c r="Z54"/>
      <c r="AA54"/>
      <c r="AB54"/>
      <c r="AC54"/>
      <c r="AD54"/>
      <c r="AE54"/>
      <c r="AF54"/>
      <c r="AO54" s="177"/>
    </row>
    <row r="55" spans="3:41" ht="15" hidden="1">
      <c r="AO55" s="10"/>
    </row>
    <row r="56" spans="3:41" ht="15" hidden="1">
      <c r="AO56" s="10"/>
    </row>
    <row r="57" spans="3:41" ht="15">
      <c r="AO57" s="10"/>
    </row>
    <row r="58" spans="3:41" ht="15">
      <c r="AO58" s="10"/>
    </row>
    <row r="59" spans="3:41" ht="15">
      <c r="AO59" s="10"/>
    </row>
    <row r="60" spans="3:41" ht="15">
      <c r="AO60" s="10"/>
    </row>
    <row r="61" spans="3:41" ht="15" customHeight="1"/>
    <row r="62" spans="3:41" ht="15" customHeight="1"/>
    <row r="63" spans="3:41" ht="15" customHeight="1"/>
    <row r="64" spans="3:41" ht="15" customHeight="1"/>
    <row r="65" ht="15" customHeight="1"/>
    <row r="66" ht="15" customHeight="1"/>
  </sheetData>
  <mergeCells count="5">
    <mergeCell ref="E6:S6"/>
    <mergeCell ref="T6:AH6"/>
    <mergeCell ref="AI6:AT6"/>
    <mergeCell ref="F7:S7"/>
    <mergeCell ref="T7:AH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opLeftCell="A6" zoomScale="90" zoomScaleNormal="90" workbookViewId="0">
      <selection activeCell="E9" sqref="E9:Q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39</v>
      </c>
      <c r="F9" s="213"/>
      <c r="G9" s="213"/>
      <c r="H9" s="213"/>
      <c r="I9" s="213"/>
      <c r="J9" s="213"/>
      <c r="K9" s="213"/>
      <c r="L9" s="213"/>
      <c r="M9" s="213"/>
      <c r="N9" s="213"/>
      <c r="O9" s="213"/>
      <c r="P9" s="213"/>
      <c r="Q9" s="214"/>
      <c r="R9" s="222" t="s">
        <v>120</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61</vt:i4>
      </vt:variant>
      <vt:variant>
        <vt:lpstr>Adlandırılmış Aralıklar</vt:lpstr>
      </vt:variant>
      <vt:variant>
        <vt:i4>2</vt:i4>
      </vt:variant>
    </vt:vector>
  </HeadingPairs>
  <TitlesOfParts>
    <vt:vector size="63" baseType="lpstr">
      <vt:lpstr> </vt:lpstr>
      <vt:lpstr>Notlar</vt:lpstr>
      <vt:lpstr>Yasal Uyarı</vt:lpstr>
      <vt:lpstr>Gemi Doluluk Oranları</vt:lpstr>
      <vt:lpstr>Nisan-2026</vt:lpstr>
      <vt:lpstr>Mart-2026</vt:lpstr>
      <vt:lpstr>Şubat-2026</vt:lpstr>
      <vt:lpstr>Ocak-2026</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2026-05-20T12:33:06Z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