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ph_aslia\Documents\"/>
    </mc:Choice>
  </mc:AlternateContent>
  <bookViews>
    <workbookView xWindow="0" yWindow="0" windowWidth="23040" windowHeight="8616" activeTab="3"/>
  </bookViews>
  <sheets>
    <sheet name=" " sheetId="3" r:id="rId1"/>
    <sheet name="Yasal Uyarı" sheetId="13" r:id="rId2"/>
    <sheet name="Notlar" sheetId="11" r:id="rId3"/>
    <sheet name="Tem-22" sheetId="21" r:id="rId4"/>
    <sheet name="Haz-22" sheetId="20" r:id="rId5"/>
    <sheet name="May-22" sheetId="19" r:id="rId6"/>
    <sheet name="Nis-22" sheetId="18" r:id="rId7"/>
    <sheet name="Mart-22" sheetId="17" r:id="rId8"/>
    <sheet name="Subat-22" sheetId="16" r:id="rId9"/>
    <sheet name="Ocak-22" sheetId="15" r:id="rId10"/>
    <sheet name="Aralık-21" sheetId="14" r:id="rId11"/>
    <sheet name="Kasım-21" sheetId="10" r:id="rId12"/>
    <sheet name="Ekim-21" sheetId="9" r:id="rId13"/>
    <sheet name="Eylül-21" sheetId="1" r:id="rId14"/>
  </sheets>
  <externalReferences>
    <externalReference r:id="rId15"/>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2">[1]Inputs!#REF!</definedName>
    <definedName name="LasPalmasSwitch" localSheetId="1">[1]Inputs!#REF!</definedName>
    <definedName name="LasPalmasSwitch">[1]Inputs!#REF!</definedName>
    <definedName name="_xlnm.Print_Area" localSheetId="2">Notlar!$A$1:$CA$35</definedName>
    <definedName name="_xlnm.Print_Area" localSheetId="1">'Yasal Uyarı'!$A$1:$CA$35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2">[1]Inputs!#REF!</definedName>
    <definedName name="z" localSheetId="1">[1]Inputs!#REF!</definedName>
    <definedName name="z">[1]Inputs!#REF!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8" l="1"/>
  <c r="F28" i="18"/>
  <c r="M28" i="18"/>
  <c r="M26" i="18"/>
  <c r="U28" i="17" l="1"/>
  <c r="T28" i="17"/>
  <c r="H28" i="17"/>
  <c r="U27" i="17"/>
  <c r="T27" i="17"/>
  <c r="H27" i="17"/>
  <c r="V26" i="17"/>
  <c r="V28" i="17" s="1"/>
  <c r="U26" i="17"/>
  <c r="V25" i="17"/>
  <c r="V27" i="17" s="1"/>
  <c r="V28" i="16"/>
  <c r="T28" i="16"/>
  <c r="H28" i="16"/>
  <c r="U27" i="16"/>
  <c r="T27" i="16"/>
  <c r="H27" i="16"/>
  <c r="V26" i="16"/>
  <c r="U26" i="16"/>
  <c r="U28" i="16" s="1"/>
  <c r="V25" i="16"/>
  <c r="V27" i="16" s="1"/>
  <c r="T28" i="15"/>
  <c r="T27" i="15"/>
  <c r="U27" i="15"/>
  <c r="V26" i="15"/>
  <c r="V28" i="15" s="1"/>
  <c r="U26" i="15"/>
  <c r="U28" i="15" s="1"/>
  <c r="V25" i="15"/>
  <c r="V27" i="15" s="1"/>
  <c r="P26" i="14"/>
  <c r="L26" i="14"/>
  <c r="M26" i="14"/>
  <c r="Q26" i="14"/>
  <c r="H25" i="14"/>
  <c r="Q25" i="14"/>
  <c r="M25" i="14"/>
  <c r="H23" i="14"/>
  <c r="H22" i="14"/>
  <c r="H20" i="14"/>
  <c r="H19" i="14"/>
  <c r="H17" i="14"/>
  <c r="H16" i="14"/>
  <c r="H14" i="14"/>
  <c r="H13" i="14"/>
  <c r="R22" i="17" l="1"/>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N28" i="17" l="1"/>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L28" i="17" l="1"/>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K27" i="14"/>
  <c r="J13" i="14"/>
  <c r="O17" i="14"/>
  <c r="N17" i="14"/>
  <c r="N23" i="14"/>
  <c r="O23" i="14"/>
  <c r="N16" i="14"/>
  <c r="O16" i="14"/>
  <c r="O20" i="14"/>
  <c r="N20" i="14"/>
  <c r="O11" i="14"/>
  <c r="K28"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<sst xmlns="http://schemas.openxmlformats.org/spreadsheetml/2006/main" count="463" uniqueCount="64">
  <si>
    <t>Global Ports Holding Plc.</t>
  </si>
  <si>
    <t>Date:</t>
  </si>
  <si>
    <t>Cruise Port Traffic Statistics</t>
  </si>
  <si>
    <t>Notes</t>
  </si>
  <si>
    <t>Nassau</t>
  </si>
  <si>
    <t>Antigua</t>
  </si>
  <si>
    <t>Ege Port</t>
  </si>
  <si>
    <t>Valletta</t>
  </si>
  <si>
    <t>Creuers</t>
  </si>
  <si>
    <t>Yasal Uyarı</t>
  </si>
  <si>
    <t xml:space="preserve">Aylık Trafik İstatistikleri GPH </t>
  </si>
  <si>
    <t>Dönem</t>
  </si>
  <si>
    <t>Mart 2022</t>
  </si>
  <si>
    <t>Mart</t>
  </si>
  <si>
    <t>Ocak-Mart</t>
  </si>
  <si>
    <t>14 Nisan 2022</t>
  </si>
  <si>
    <t>Toplam Sefer Sayısı</t>
  </si>
  <si>
    <t>Toplam Yolcu Sayısı</t>
  </si>
  <si>
    <t>Diğer Kruvaziyer Limanları</t>
  </si>
  <si>
    <t>Seferler</t>
  </si>
  <si>
    <t>Yolcu Sayısı</t>
  </si>
  <si>
    <t>Kruvaziyer Limanları</t>
  </si>
  <si>
    <t>2022/21 Değişim %</t>
  </si>
  <si>
    <t>2022/20 Değişim %</t>
  </si>
  <si>
    <t>2022/19 Değişim %</t>
  </si>
  <si>
    <t>Tüm Yıl</t>
  </si>
  <si>
    <t>Eylül 2021</t>
  </si>
  <si>
    <t>Eylül</t>
  </si>
  <si>
    <t>Ocak-Eylül</t>
  </si>
  <si>
    <t>2021/19 Değişim %</t>
  </si>
  <si>
    <t>2021/20 Değişim %</t>
  </si>
  <si>
    <t>Ekim 2021</t>
  </si>
  <si>
    <t>Ekim</t>
  </si>
  <si>
    <t>Ocak-Ekim</t>
  </si>
  <si>
    <t>Kasım 2021</t>
  </si>
  <si>
    <t>Kasım</t>
  </si>
  <si>
    <t>Ocak-Kasım</t>
  </si>
  <si>
    <t>Aralık 2021</t>
  </si>
  <si>
    <t>Ocak-Aralık</t>
  </si>
  <si>
    <t>Aralık</t>
  </si>
  <si>
    <t>Ocak 2022</t>
  </si>
  <si>
    <t>Ocak</t>
  </si>
  <si>
    <t>Şubat 2022</t>
  </si>
  <si>
    <t>Şubat</t>
  </si>
  <si>
    <t>Ocak-Şubat</t>
  </si>
  <si>
    <t>2022/21 Chg %</t>
  </si>
  <si>
    <t>2022/20 Chg %</t>
  </si>
  <si>
    <t>2022/19 Chg %</t>
  </si>
  <si>
    <t>n/a</t>
  </si>
  <si>
    <t>Nisan 2022</t>
  </si>
  <si>
    <t>Nisan</t>
  </si>
  <si>
    <t>Ocak-Nisan</t>
  </si>
  <si>
    <t>Mayıs</t>
  </si>
  <si>
    <t>Ocak-Mayıs</t>
  </si>
  <si>
    <t>Mayıs 2022</t>
  </si>
  <si>
    <t>2022/21 %Değ</t>
  </si>
  <si>
    <t>2022/20 %Değ</t>
  </si>
  <si>
    <t>2022/19 %Değ</t>
  </si>
  <si>
    <t>Haziran 2022</t>
  </si>
  <si>
    <t>Haziran</t>
  </si>
  <si>
    <t>Ocak-Haziran</t>
  </si>
  <si>
    <t>Temmuz 2022</t>
  </si>
  <si>
    <t>Temmuz</t>
  </si>
  <si>
    <t>Ocak-Temmuz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</si>
</sst>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m/d/yy;@"/>
    <numFmt numFmtId="172" formatCode="#,##0;\(#,##0\);\-\-"/>
    <numFmt numFmtId="173" formatCode="#,##0_ ;[Black]\(#,##0\);_-\-\-\ "/>
  </numFmts>
  <fonts count="39">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11"/>
      <color indexed="8"/>
      <name val="Calibri"/>
      <family val="2"/>
    </font>
    <font>
      <b/>
      <sz val="8"/>
      <color indexed="9"/>
      <name val="Calibri "/>
    </font>
    <font>
      <sz val="10"/>
      <color indexed="8"/>
      <name val="Book Antiqua"/>
      <family val="1"/>
    </font>
    <font>
      <i/>
      <sz val="12"/>
      <color indexed="54"/>
      <name val="Book Antiqua"/>
      <family val="1"/>
    </font>
    <font>
      <b/>
      <sz val="10"/>
      <color indexed="54"/>
      <name val="Book Antiqua"/>
      <family val="1"/>
    </font>
    <font>
      <sz val="8"/>
      <color indexed="8"/>
      <name val="Calibri "/>
    </font>
    <font>
      <b/>
      <sz val="8"/>
      <color indexed="54"/>
      <name val="Calibri "/>
    </font>
    <font>
      <b/>
      <sz val="8"/>
      <color indexed="8"/>
      <name val="Calibri "/>
    </font>
    <font>
      <i/>
      <sz val="8"/>
      <color indexed="55"/>
      <name val="Calibri "/>
    </font>
    <font>
      <sz val="11"/>
      <color indexed="9"/>
      <name val="Calibri"/>
      <family val="2"/>
    </font>
    <font>
      <sz val="8"/>
      <color indexed="9"/>
      <name val="Calibri "/>
    </font>
    <font>
      <b/>
      <sz val="11"/>
      <color rgb="FFFF0000"/>
      <name val="Calibri "/>
    </font>
    <font>
      <sz val="8"/>
      <color rgb="FFFF0000"/>
      <name val="Calibri "/>
    </font>
    <font>
      <sz val="8"/>
      <color theme="1"/>
      <name val="Book Antiqua"/>
      <family val="1"/>
      <charset val="162"/>
    </font>
  </fonts>
  <fills count="13">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FF"/>
        <bgColor indexed="64"/>
      </patternFill>
    </fill>
    <fill>
      <patternFill patternType="solid">
        <fgColor rgb="FFFFF2CC"/>
        <bgColor indexed="64"/>
      </patternFill>
    </fill>
    <fill>
      <patternFill patternType="solid">
        <fgColor rgb="FF222B35"/>
        <bgColor indexed="64"/>
      </patternFill>
    </fill>
    <fill>
      <patternFill patternType="solid">
        <fgColor rgb="FFE2EFDA"/>
        <bgColor indexed="64"/>
      </patternFill>
    </fill>
  </fills>
  <borders count="2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top style="thin">
        <color auto="1"/>
      </top>
      <bottom/>
      <diagonal/>
    </border>
    <border>
      <left style="thin">
        <color auto="1"/>
      </left>
      <right/>
      <top style="thin">
        <color auto="1"/>
      </top>
      <bottom/>
      <diagonal/>
    </border>
    <border>
      <left/>
      <right style="thin">
        <color rgb="FFFFFFFF"/>
      </right>
      <top style="thin">
        <color auto="1"/>
      </top>
      <bottom/>
      <diagonal/>
    </border>
    <border>
      <left style="thin">
        <color rgb="FFFFFFFF"/>
      </left>
      <right/>
      <top style="thin">
        <color auto="1"/>
      </top>
      <bottom/>
      <diagonal/>
    </border>
    <border>
      <left style="thin">
        <color auto="1"/>
      </left>
      <right/>
      <top/>
      <bottom/>
      <diagonal/>
    </border>
    <border>
      <left/>
      <right style="thin">
        <color auto="1"/>
      </right>
      <top/>
      <bottom/>
      <diagonal/>
    </border>
    <border>
      <left/>
      <right/>
      <top style="thin">
        <color auto="1"/>
      </top>
      <bottom style="double">
        <color auto="1"/>
      </bottom>
      <diagonal/>
    </border>
    <border>
      <left/>
      <right style="thin">
        <color auto="1"/>
      </right>
      <top style="thin">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style="thin">
        <color indexed="64"/>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176">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6" fontId="17" fillId="3" borderId="0" xfId="2" quotePrefix="1" applyNumberFormat="1" applyFont="1" applyFill="1" applyProtection="1"/>
    <xf numFmtId="170" fontId="0" fillId="3" borderId="0" xfId="8" applyNumberFormat="1" applyFont="1" applyFill="1"/>
    <xf numFmtId="9" fontId="0" fillId="3" borderId="0" xfId="8" applyFont="1" applyFill="1"/>
    <xf numFmtId="0" fontId="25" fillId="0" borderId="0" xfId="0" applyNumberFormat="1" applyFont="1" applyFill="1" applyBorder="1" applyAlignment="1" applyProtection="1"/>
    <xf numFmtId="0" fontId="25" fillId="9" borderId="0" xfId="0" applyNumberFormat="1" applyFont="1" applyFill="1" applyBorder="1" applyAlignment="1" applyProtection="1"/>
    <xf numFmtId="164" fontId="30" fillId="9" borderId="1" xfId="0" applyNumberFormat="1" applyFont="1" applyFill="1" applyBorder="1" applyAlignment="1" applyProtection="1"/>
    <xf numFmtId="164" fontId="27" fillId="9" borderId="0" xfId="0" applyNumberFormat="1" applyFont="1" applyFill="1" applyBorder="1" applyAlignment="1" applyProtection="1"/>
    <xf numFmtId="164" fontId="30" fillId="9" borderId="0" xfId="0" applyNumberFormat="1" applyFont="1" applyFill="1" applyBorder="1" applyAlignment="1" applyProtection="1"/>
    <xf numFmtId="164" fontId="28" fillId="9" borderId="0" xfId="0" applyNumberFormat="1" applyFont="1" applyFill="1" applyBorder="1" applyAlignment="1" applyProtection="1"/>
    <xf numFmtId="0" fontId="30" fillId="9" borderId="0" xfId="0" applyNumberFormat="1" applyFont="1" applyFill="1" applyBorder="1" applyAlignment="1" applyProtection="1"/>
    <xf numFmtId="167" fontId="30" fillId="10" borderId="0" xfId="0" quotePrefix="1" applyNumberFormat="1" applyFont="1" applyFill="1" applyBorder="1" applyAlignment="1" applyProtection="1"/>
    <xf numFmtId="0" fontId="26" fillId="11" borderId="16" xfId="0" applyNumberFormat="1" applyFont="1" applyFill="1" applyBorder="1" applyAlignment="1" applyProtection="1"/>
    <xf numFmtId="0" fontId="26" fillId="11" borderId="15" xfId="0" applyNumberFormat="1" applyFont="1" applyFill="1" applyBorder="1" applyAlignment="1" applyProtection="1"/>
    <xf numFmtId="0" fontId="29" fillId="9" borderId="0" xfId="0" applyNumberFormat="1" applyFont="1" applyFill="1" applyBorder="1" applyAlignment="1" applyProtection="1"/>
    <xf numFmtId="0" fontId="31" fillId="5" borderId="19" xfId="0" applyNumberFormat="1" applyFont="1" applyFill="1" applyBorder="1" applyAlignment="1" applyProtection="1"/>
    <xf numFmtId="0" fontId="31" fillId="5" borderId="0" xfId="0" applyNumberFormat="1" applyFont="1" applyFill="1" applyBorder="1" applyAlignment="1" applyProtection="1"/>
    <xf numFmtId="0" fontId="31" fillId="5" borderId="20" xfId="0" applyNumberFormat="1" applyFont="1" applyFill="1" applyBorder="1" applyAlignment="1" applyProtection="1"/>
    <xf numFmtId="0" fontId="25" fillId="9" borderId="0" xfId="0" applyNumberFormat="1" applyFont="1" applyFill="1" applyBorder="1" applyAlignment="1" applyProtection="1">
      <alignment vertical="center"/>
    </xf>
    <xf numFmtId="0" fontId="34" fillId="9" borderId="0" xfId="0" applyNumberFormat="1" applyFont="1" applyFill="1" applyBorder="1" applyAlignment="1" applyProtection="1">
      <alignment vertical="center"/>
    </xf>
    <xf numFmtId="0" fontId="26" fillId="6" borderId="19" xfId="0" applyNumberFormat="1" applyFont="1" applyFill="1" applyBorder="1" applyAlignment="1" applyProtection="1">
      <alignment vertical="center"/>
    </xf>
    <xf numFmtId="0" fontId="26" fillId="6" borderId="0" xfId="0" applyNumberFormat="1" applyFont="1" applyFill="1" applyBorder="1" applyAlignment="1" applyProtection="1">
      <alignment vertical="center"/>
    </xf>
    <xf numFmtId="0" fontId="35" fillId="6" borderId="0" xfId="0" applyNumberFormat="1" applyFont="1" applyFill="1" applyBorder="1" applyAlignment="1" applyProtection="1">
      <alignment vertical="center"/>
    </xf>
    <xf numFmtId="0" fontId="35" fillId="6" borderId="19"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xf>
    <xf numFmtId="0" fontId="35" fillId="6" borderId="0" xfId="0" applyNumberFormat="1" applyFont="1" applyFill="1" applyBorder="1" applyAlignment="1" applyProtection="1">
      <alignment horizontal="center" vertical="center" wrapText="1"/>
    </xf>
    <xf numFmtId="0" fontId="35" fillId="6" borderId="20" xfId="0" applyNumberFormat="1" applyFont="1" applyFill="1" applyBorder="1" applyAlignment="1" applyProtection="1">
      <alignment horizontal="center" vertical="center" wrapText="1"/>
    </xf>
    <xf numFmtId="0" fontId="27" fillId="9" borderId="0" xfId="0" applyNumberFormat="1" applyFont="1" applyFill="1" applyBorder="1" applyAlignment="1" applyProtection="1"/>
    <xf numFmtId="0" fontId="32" fillId="9" borderId="19" xfId="0" applyNumberFormat="1" applyFont="1" applyFill="1" applyBorder="1" applyAlignment="1" applyProtection="1"/>
    <xf numFmtId="0" fontId="30" fillId="9" borderId="20" xfId="0" applyNumberFormat="1" applyFont="1" applyFill="1" applyBorder="1" applyAlignment="1" applyProtection="1"/>
    <xf numFmtId="0" fontId="30" fillId="9" borderId="19" xfId="0" applyNumberFormat="1" applyFont="1" applyFill="1" applyBorder="1" applyAlignment="1" applyProtection="1"/>
    <xf numFmtId="168" fontId="30" fillId="12" borderId="0" xfId="0" applyNumberFormat="1" applyFont="1" applyFill="1" applyBorder="1" applyAlignment="1" applyProtection="1">
      <alignment horizontal="right" indent="1"/>
    </xf>
    <xf numFmtId="169" fontId="30" fillId="9" borderId="0" xfId="0" applyNumberFormat="1" applyFont="1" applyFill="1" applyBorder="1" applyAlignment="1" applyProtection="1">
      <alignment horizontal="right" indent="1"/>
    </xf>
    <xf numFmtId="169" fontId="30" fillId="9" borderId="20" xfId="0" applyNumberFormat="1" applyFont="1" applyFill="1" applyBorder="1" applyAlignment="1" applyProtection="1">
      <alignment horizontal="right" indent="1"/>
    </xf>
    <xf numFmtId="3" fontId="30" fillId="12" borderId="0" xfId="0" applyNumberFormat="1" applyFont="1" applyFill="1" applyBorder="1" applyAlignment="1" applyProtection="1">
      <alignment horizontal="right" indent="1"/>
    </xf>
    <xf numFmtId="0" fontId="30" fillId="9" borderId="0" xfId="0" applyNumberFormat="1" applyFont="1" applyFill="1" applyBorder="1" applyAlignment="1" applyProtection="1">
      <alignment horizontal="right" indent="1"/>
    </xf>
    <xf numFmtId="168" fontId="30" fillId="9" borderId="0" xfId="0" applyNumberFormat="1" applyFont="1" applyFill="1" applyBorder="1" applyAlignment="1" applyProtection="1">
      <alignment horizontal="right" indent="1"/>
    </xf>
    <xf numFmtId="3" fontId="30" fillId="9" borderId="0" xfId="0" applyNumberFormat="1" applyFont="1" applyFill="1" applyBorder="1" applyAlignment="1" applyProtection="1">
      <alignment horizontal="right" indent="1"/>
    </xf>
    <xf numFmtId="0" fontId="33" fillId="9" borderId="20" xfId="0" applyNumberFormat="1" applyFont="1" applyFill="1" applyBorder="1" applyAlignment="1" applyProtection="1"/>
    <xf numFmtId="168" fontId="26" fillId="6" borderId="21" xfId="0" applyNumberFormat="1" applyFont="1" applyFill="1" applyBorder="1" applyAlignment="1" applyProtection="1">
      <alignment horizontal="right" indent="1"/>
    </xf>
    <xf numFmtId="169" fontId="35" fillId="6" borderId="21" xfId="0" applyNumberFormat="1" applyFont="1" applyFill="1" applyBorder="1" applyAlignment="1" applyProtection="1">
      <alignment horizontal="right" indent="1"/>
    </xf>
    <xf numFmtId="169" fontId="35" fillId="6" borderId="22" xfId="0" applyNumberFormat="1" applyFont="1" applyFill="1" applyBorder="1" applyAlignment="1" applyProtection="1">
      <alignment horizontal="right" indent="1"/>
    </xf>
    <xf numFmtId="168" fontId="26" fillId="6" borderId="23" xfId="0" applyNumberFormat="1" applyFont="1" applyFill="1" applyBorder="1" applyAlignment="1" applyProtection="1">
      <alignment horizontal="right" indent="1"/>
    </xf>
    <xf numFmtId="169" fontId="35" fillId="6" borderId="23" xfId="0" applyNumberFormat="1" applyFont="1" applyFill="1" applyBorder="1" applyAlignment="1" applyProtection="1">
      <alignment horizontal="right" indent="1"/>
    </xf>
    <xf numFmtId="169" fontId="35" fillId="6" borderId="24" xfId="0" applyNumberFormat="1" applyFont="1" applyFill="1" applyBorder="1" applyAlignment="1" applyProtection="1">
      <alignment horizontal="right" indent="1"/>
    </xf>
    <xf numFmtId="168" fontId="25" fillId="9" borderId="0" xfId="0" applyNumberFormat="1" applyFont="1" applyFill="1" applyBorder="1" applyAlignment="1" applyProtection="1"/>
    <xf numFmtId="171" fontId="30" fillId="9" borderId="0" xfId="0" applyNumberFormat="1" applyFont="1" applyFill="1" applyBorder="1" applyAlignment="1" applyProtection="1"/>
    <xf numFmtId="0" fontId="0" fillId="3" borderId="15" xfId="0" applyFill="1" applyBorder="1"/>
    <xf numFmtId="0" fontId="0" fillId="0" borderId="15" xfId="0" applyBorder="1"/>
    <xf numFmtId="0" fontId="19" fillId="5" borderId="19" xfId="3" applyFont="1" applyBorder="1" applyProtection="1"/>
    <xf numFmtId="0" fontId="19" fillId="5" borderId="20" xfId="3" applyFont="1" applyBorder="1" applyProtection="1"/>
    <xf numFmtId="0" fontId="20" fillId="6" borderId="19" xfId="0" applyFont="1" applyFill="1" applyBorder="1" applyAlignment="1" applyProtection="1">
      <alignment horizontal="center" vertical="center"/>
    </xf>
    <xf numFmtId="0" fontId="17" fillId="3" borderId="20" xfId="0" applyFont="1" applyFill="1" applyBorder="1" applyProtection="1"/>
    <xf numFmtId="168" fontId="17" fillId="8" borderId="0" xfId="7" applyNumberFormat="1" applyFont="1" applyFill="1" applyBorder="1" applyAlignment="1" applyProtection="1"/>
    <xf numFmtId="169" fontId="17" fillId="3" borderId="20" xfId="8" applyNumberFormat="1" applyFont="1" applyFill="1" applyBorder="1" applyAlignment="1" applyProtection="1">
      <alignment horizontal="right" indent="1"/>
    </xf>
    <xf numFmtId="0" fontId="17" fillId="3" borderId="0" xfId="0" applyFont="1" applyFill="1" applyBorder="1" applyAlignment="1" applyProtection="1"/>
    <xf numFmtId="169" fontId="17" fillId="3" borderId="20" xfId="0" applyNumberFormat="1" applyFont="1" applyFill="1" applyBorder="1" applyAlignment="1" applyProtection="1">
      <alignment horizontal="right" indent="1"/>
    </xf>
    <xf numFmtId="172" fontId="17" fillId="8" borderId="0" xfId="7" applyNumberFormat="1" applyFont="1" applyFill="1" applyBorder="1" applyAlignment="1" applyProtection="1"/>
    <xf numFmtId="168" fontId="17" fillId="3" borderId="0" xfId="7" applyNumberFormat="1" applyFont="1" applyFill="1" applyBorder="1" applyAlignment="1" applyProtection="1"/>
    <xf numFmtId="173" fontId="17" fillId="8" borderId="0" xfId="7" applyNumberFormat="1" applyFont="1" applyFill="1" applyBorder="1" applyAlignment="1" applyProtection="1"/>
    <xf numFmtId="168" fontId="18" fillId="6" borderId="21" xfId="7" applyNumberFormat="1" applyFont="1" applyFill="1" applyBorder="1" applyAlignment="1" applyProtection="1">
      <alignment horizontal="right"/>
    </xf>
    <xf numFmtId="169" fontId="20" fillId="6" borderId="21" xfId="8" applyNumberFormat="1" applyFont="1" applyFill="1" applyBorder="1" applyAlignment="1" applyProtection="1">
      <alignment horizontal="right" indent="1"/>
    </xf>
    <xf numFmtId="169" fontId="20" fillId="6" borderId="22" xfId="8" applyNumberFormat="1" applyFont="1" applyFill="1" applyBorder="1" applyAlignment="1" applyProtection="1">
      <alignment horizontal="right" indent="1"/>
    </xf>
    <xf numFmtId="168" fontId="18" fillId="6" borderId="21" xfId="7"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xf>
    <xf numFmtId="169" fontId="20" fillId="6" borderId="23" xfId="8" applyNumberFormat="1" applyFont="1" applyFill="1" applyBorder="1" applyAlignment="1" applyProtection="1">
      <alignment horizontal="right" indent="1"/>
    </xf>
    <xf numFmtId="169" fontId="20" fillId="6" borderId="24" xfId="8" applyNumberFormat="1" applyFont="1" applyFill="1" applyBorder="1" applyAlignment="1" applyProtection="1">
      <alignment horizontal="right" indent="1"/>
    </xf>
    <xf numFmtId="168" fontId="18" fillId="6" borderId="23" xfId="7" applyNumberFormat="1" applyFont="1" applyFill="1" applyBorder="1" applyAlignment="1" applyProtection="1">
      <alignment horizontal="right" indent="1"/>
    </xf>
    <xf numFmtId="0" fontId="26" fillId="11" borderId="15" xfId="0" applyNumberFormat="1" applyFont="1" applyFill="1" applyBorder="1" applyAlignment="1" applyProtection="1">
      <alignment horizontal="center"/>
    </xf>
    <xf numFmtId="0" fontId="26" fillId="11" borderId="17" xfId="0" applyNumberFormat="1" applyFont="1" applyFill="1" applyBorder="1" applyAlignment="1" applyProtection="1">
      <alignment horizontal="center"/>
    </xf>
    <xf numFmtId="0" fontId="26" fillId="11" borderId="18" xfId="0" applyNumberFormat="1" applyFont="1" applyFill="1" applyBorder="1" applyAlignment="1" applyProtection="1">
      <alignment horizontal="center"/>
    </xf>
    <xf numFmtId="0" fontId="18" fillId="2" borderId="6" xfId="1" applyFont="1" applyBorder="1" applyAlignment="1" applyProtection="1">
      <alignment horizontal="center"/>
    </xf>
    <xf numFmtId="0" fontId="18" fillId="2" borderId="14" xfId="1" applyFont="1" applyBorder="1" applyAlignment="1" applyProtection="1">
      <alignment horizontal="center"/>
    </xf>
    <xf numFmtId="0" fontId="18" fillId="2" borderId="13"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164" fontId="36" fillId="3" borderId="0" xfId="2" applyFont="1" applyFill="1" applyAlignment="1" applyProtection="1">
      <alignment horizontal="left"/>
    </xf>
    <xf numFmtId="0" fontId="18" fillId="2" borderId="16" xfId="1" applyFont="1" applyBorder="1" applyProtection="1"/>
    <xf numFmtId="0" fontId="18" fillId="2" borderId="15" xfId="1" applyFont="1" applyBorder="1" applyProtection="1"/>
    <xf numFmtId="0" fontId="18" fillId="2" borderId="15" xfId="1" applyFont="1" applyBorder="1" applyAlignment="1" applyProtection="1">
      <alignment horizontal="center"/>
    </xf>
    <xf numFmtId="0" fontId="18" fillId="2" borderId="25" xfId="1" applyFont="1" applyBorder="1" applyAlignment="1" applyProtection="1">
      <alignment horizontal="center"/>
    </xf>
    <xf numFmtId="0" fontId="18" fillId="6" borderId="19" xfId="0" applyFont="1" applyFill="1" applyBorder="1" applyAlignment="1" applyProtection="1">
      <alignment vertical="center"/>
    </xf>
    <xf numFmtId="0" fontId="20" fillId="6" borderId="20" xfId="0" applyFont="1" applyFill="1" applyBorder="1" applyAlignment="1" applyProtection="1">
      <alignment horizontal="center" vertical="center" wrapText="1"/>
    </xf>
    <xf numFmtId="0" fontId="20" fillId="6" borderId="20" xfId="0" applyFont="1" applyFill="1" applyBorder="1" applyAlignment="1" applyProtection="1">
      <alignment horizontal="center" vertical="center"/>
    </xf>
    <xf numFmtId="0" fontId="21" fillId="3" borderId="19" xfId="0" applyFont="1" applyFill="1" applyBorder="1" applyProtection="1"/>
    <xf numFmtId="0" fontId="17" fillId="3" borderId="19" xfId="0" applyFont="1" applyFill="1" applyBorder="1" applyProtection="1"/>
    <xf numFmtId="3" fontId="17" fillId="8" borderId="20" xfId="0" applyNumberFormat="1" applyFont="1" applyFill="1" applyBorder="1" applyAlignment="1" applyProtection="1">
      <alignment horizontal="right" indent="1"/>
    </xf>
    <xf numFmtId="168" fontId="37" fillId="3" borderId="0" xfId="7" applyNumberFormat="1" applyFont="1" applyFill="1" applyBorder="1" applyAlignment="1" applyProtection="1">
      <alignment horizontal="right" indent="1"/>
    </xf>
    <xf numFmtId="3" fontId="17" fillId="3" borderId="20" xfId="0" applyNumberFormat="1" applyFont="1" applyFill="1" applyBorder="1" applyAlignment="1" applyProtection="1">
      <alignment horizontal="right" indent="1"/>
    </xf>
    <xf numFmtId="0" fontId="22" fillId="3" borderId="20" xfId="5" applyFont="1" applyFill="1" applyBorder="1" applyProtection="1"/>
    <xf numFmtId="0" fontId="18" fillId="6" borderId="21" xfId="6" applyFont="1" applyFill="1" applyBorder="1" applyProtection="1"/>
    <xf numFmtId="0" fontId="23" fillId="6" borderId="22" xfId="6" applyFont="1" applyFill="1" applyBorder="1" applyProtection="1"/>
    <xf numFmtId="168" fontId="18" fillId="6" borderId="22" xfId="7" applyNumberFormat="1" applyFont="1" applyFill="1" applyBorder="1" applyAlignment="1" applyProtection="1">
      <alignment horizontal="right" indent="1"/>
    </xf>
    <xf numFmtId="0" fontId="18" fillId="6" borderId="23" xfId="6" applyFont="1" applyFill="1" applyBorder="1" applyProtection="1"/>
    <xf numFmtId="0" fontId="23" fillId="6" borderId="24" xfId="6" applyFont="1" applyFill="1" applyBorder="1" applyProtection="1"/>
    <xf numFmtId="168" fontId="18" fillId="6" borderId="24" xfId="7" applyNumberFormat="1" applyFont="1" applyFill="1" applyBorder="1" applyAlignment="1" applyProtection="1">
      <alignment horizontal="right" indent="1"/>
    </xf>
    <xf numFmtId="0" fontId="38" fillId="3" borderId="0" xfId="0" applyFont="1" applyFill="1"/>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800" i="1">
            <a:solidFill>
              <a:sysClr val="windowText" lastClr="000000"/>
            </a:solidFill>
            <a:effectLst/>
            <a:latin typeface="+mn-lt"/>
          </a:endParaRPr>
        </a:p>
        <a:p>
          <a:pPr rtl="0" eaLnBrk="1" latinLnBrk="0" hangingPunct="1"/>
          <a:r>
            <a:rPr lang="en-GB" sz="1400" i="1">
              <a:solidFill>
                <a:schemeClr val="dk1"/>
              </a:solidFill>
              <a:effectLst/>
              <a:latin typeface="+mn-lt"/>
              <a:ea typeface="+mn-ea"/>
              <a:cs typeface="+mn-cs"/>
            </a:rPr>
            <a:t>Bu belge bir öneri (icap) niteliği taşımaz ve herhangi bir yatırım faaliyetinde bulunmaya teşvik olarak kabul edilmemelidir ve Global Ports Holding Plc ("Şirket") hakkında bilgi verme amaçlıdır. Bu belge, herhangi bir ülkenin mevzuatı tahtında, Şirket’in hisselerinin satın alınmasına veya iktisap edilmesine yönelik bir teklif veya talep veya yatırım faaliyetinde bulunmaya teşvik olarak yorumlanamaz ve değerlendirilemez. Bu belgede yer alan bilgiler, sözleşmesel bir ilişkinin temelini oluşturmayacaktır. </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Bu materyallerin hazırlanmasında kullanılan bilgiler, Şirketten veya Şirket temsilcilerinden veya aracılığıyla veya kamuya açık kaynaklardan elde edilmiştir. Bu belgede yer alan bilgilere veya doğruluğuna, eksiksizliğine veya adilliğine herhangi bir amaçla güvenilemez. Bu belgedeki bilgiler doğrulamaya, tamamlamaya ve değişikliğe tabidir. Buradaki bilgiler iyi niyetle hazırlanmış olmakla birlikte, açık veya zımni hiçbir beyanda bulunulmamaktadır ve bulunulmayacaktır veya taahhüt verilmemektedir ve verilmeyecektir ve bu bilgilere ilişkin olarak Şirket veya grup teşebbüsleri, çalışanları veya acenteleri tarafından herhangi bir sorumluluk veya yükümlülük kabul edilmemektedir ve edilmeyecektir veya bu belgede yer alan bilgilerin doğruluğu, eksiksizliği veya adilliği ile ilgili olarak ve bu tür herhangi bir sorumluluk açıkça reddedilmektedir. Bu sorumluluk reddi, Şirket'in verdiği bilgilerin hile ile sakat olması halindeki yükümlülüğü veya kanuni yollara başvurulması hakkını ortadan kaldırmaz.</a:t>
          </a:r>
          <a:endParaRPr lang="en-US" sz="1800">
            <a:effectLst/>
          </a:endParaRPr>
        </a:p>
        <a:p>
          <a:pPr rtl="0" eaLnBrk="1" latinLnBrk="0" hangingPunct="1"/>
          <a:r>
            <a:rPr lang="en-GB" sz="1400" i="1">
              <a:solidFill>
                <a:schemeClr val="dk1"/>
              </a:solidFill>
              <a:effectLst/>
              <a:latin typeface="+mn-lt"/>
              <a:ea typeface="+mn-ea"/>
              <a:cs typeface="+mn-cs"/>
            </a:rPr>
            <a:t> </a:t>
          </a:r>
          <a:endParaRPr lang="en-US" sz="1800">
            <a:effectLst/>
          </a:endParaRPr>
        </a:p>
        <a:p>
          <a:pPr rtl="0" eaLnBrk="1" latinLnBrk="0" hangingPunct="1"/>
          <a:r>
            <a:rPr lang="en-GB" sz="1400" i="1">
              <a:solidFill>
                <a:schemeClr val="dk1"/>
              </a:solidFill>
              <a:effectLst/>
              <a:latin typeface="+mn-lt"/>
              <a:ea typeface="+mn-ea"/>
              <a:cs typeface="+mn-cs"/>
            </a:rPr>
            <a:t>İLGİLİ ÜLKE MEVZUATLARI UYARINCA YAYINLANMASI VE DAĞITIMI MEVZUATIN İHLALİ SONUCU DOĞURACAĞI ÜLKELERDE VEYA BU ÜLKELERDEN DİĞER ÜLKELERE YÖNELİK OLARAK KISMEN VEYA TAMAMEN YAYINLANAMAZ VE DAĞITILMAZ.</a:t>
          </a:r>
          <a:endParaRPr lang="en-US" sz="1800">
            <a:effectLst/>
          </a:endParaRPr>
        </a:p>
        <a:p>
          <a:pPr rtl="0" eaLnBrk="1" latinLnBrk="0" hangingPunct="1"/>
          <a:endParaRPr lang="en-GB" sz="1800" i="1">
            <a:solidFill>
              <a:sysClr val="windowText" lastClr="000000"/>
            </a:solidFill>
            <a:effectLst/>
            <a:latin typeface="+mn-lt"/>
          </a:endParaRPr>
        </a:p>
        <a:p>
          <a:endParaRPr lang="en-GB" sz="11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134471</xdr:colOff>
      <xdr:row>3</xdr:row>
      <xdr:rowOff>56030</xdr:rowOff>
    </xdr:from>
    <xdr:to>
      <xdr:col>17</xdr:col>
      <xdr:colOff>493060</xdr:colOff>
      <xdr:row>24</xdr:row>
      <xdr:rowOff>201706</xdr:rowOff>
    </xdr:to>
    <xdr:sp macro="" textlink="">
      <xdr:nvSpPr>
        <xdr:cNvPr id="2" name="TextBox 1">
          <a:extLst>
            <a:ext uri="{FF2B5EF4-FFF2-40B4-BE49-F238E27FC236}">
              <a16:creationId xmlns:a16="http://schemas.microsoft.com/office/drawing/2014/main" id="{D4975EB9-A846-43F5-9D41-AE4342B6379A}"/>
            </a:ext>
          </a:extLst>
        </xdr:cNvPr>
        <xdr:cNvSpPr txBox="1"/>
      </xdr:nvSpPr>
      <xdr:spPr>
        <a:xfrm>
          <a:off x="313765" y="898712"/>
          <a:ext cx="10300448" cy="46638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de-DE" sz="1200" b="1" i="1">
              <a:solidFill>
                <a:schemeClr val="dk1"/>
              </a:solidFill>
              <a:effectLst/>
              <a:latin typeface="+mn-lt"/>
              <a:ea typeface="+mn-ea"/>
              <a:cs typeface="+mn-cs"/>
            </a:rPr>
            <a:t>Kapsam</a:t>
          </a:r>
          <a:r>
            <a:rPr lang="de-DE" sz="1200" b="0" i="1">
              <a:solidFill>
                <a:schemeClr val="dk1"/>
              </a:solidFill>
              <a:effectLst/>
              <a:latin typeface="+mn-lt"/>
              <a:ea typeface="+mn-ea"/>
              <a:cs typeface="+mn-cs"/>
            </a:rPr>
            <a:t>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0" i="0">
              <a:solidFill>
                <a:schemeClr val="dk1"/>
              </a:solidFill>
              <a:effectLst/>
              <a:latin typeface="+mn-lt"/>
              <a:ea typeface="+mn-ea"/>
              <a:cs typeface="+mn-cs"/>
            </a:rPr>
            <a:t>Kruvaziyer limanlarına ilişkin trafik istatistikleri, Global Ports Holding Plc'nin ("GPH" veya "Şirket") denetlenmiş mali tablolarında tam olarak konsolide edilmiştir. Yolcu sayıları konsolide portföy konsolidasyon çevresine atıfta bulunur, dolayısıyla özsermaye ile muhasebeleştirilen ortak limanlar La Goulette, Lizbon, Singapur ve Venedik hariçtir. </a:t>
          </a:r>
          <a:r>
            <a:rPr lang="de-DE" sz="1200" b="0" i="1">
              <a:solidFill>
                <a:schemeClr val="dk1"/>
              </a:solidFill>
              <a:effectLst/>
              <a:latin typeface="+mn-lt"/>
              <a:ea typeface="+mn-ea"/>
              <a:cs typeface="+mn-cs"/>
            </a:rPr>
            <a:t> </a:t>
          </a:r>
          <a:endParaRPr lang="en-US" sz="1050">
            <a:effectLst/>
          </a:endParaRPr>
        </a:p>
        <a:p>
          <a:pPr rtl="0" eaLnBrk="1" fontAlgn="auto" latinLnBrk="0" hangingPunct="1"/>
          <a:endParaRPr lang="tr-TR" sz="1200" b="1" i="1" baseline="0">
            <a:solidFill>
              <a:schemeClr val="dk1"/>
            </a:solidFill>
            <a:effectLst/>
            <a:latin typeface="+mn-lt"/>
            <a:ea typeface="+mn-ea"/>
            <a:cs typeface="+mn-cs"/>
          </a:endParaRPr>
        </a:p>
        <a:p>
          <a:pPr rtl="0" eaLnBrk="1" fontAlgn="auto" latinLnBrk="0" hangingPunct="1"/>
          <a:r>
            <a:rPr lang="de-DE" sz="1200" b="1" i="1" baseline="0">
              <a:solidFill>
                <a:schemeClr val="dk1"/>
              </a:solidFill>
              <a:effectLst/>
              <a:latin typeface="+mn-lt"/>
              <a:ea typeface="+mn-ea"/>
              <a:cs typeface="+mn-cs"/>
            </a:rPr>
            <a:t>Sözlük</a:t>
          </a:r>
          <a:endParaRPr lang="en-US" sz="1050">
            <a:effectLst/>
          </a:endParaRPr>
        </a:p>
        <a:p>
          <a:pPr rtl="0" eaLnBrk="1" latinLnBrk="0" hangingPunct="1"/>
          <a:r>
            <a:rPr lang="de-DE" sz="1200" b="1" i="0">
              <a:solidFill>
                <a:schemeClr val="dk1"/>
              </a:solidFill>
              <a:effectLst/>
              <a:latin typeface="+mn-lt"/>
              <a:ea typeface="+mn-ea"/>
              <a:cs typeface="+mn-cs"/>
            </a:rPr>
            <a:t>Seferler		</a:t>
          </a:r>
          <a:r>
            <a:rPr lang="de-DE" sz="1200" b="0" i="0">
              <a:solidFill>
                <a:schemeClr val="dk1"/>
              </a:solidFill>
              <a:effectLst/>
              <a:latin typeface="+mn-lt"/>
              <a:ea typeface="+mn-ea"/>
              <a:cs typeface="+mn-cs"/>
            </a:rPr>
            <a:t>Kruvaziyer gemi seferleri.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Yolcu Sayısı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Yolcuların gemiden fiilen ayrılmalarına gerek kalmadan yolcu gemisindeki yolculara dayalı yolcu hareketlerini temsil eder. </a:t>
          </a:r>
          <a:endParaRPr lang="en-US" sz="1050">
            <a:effectLst/>
          </a:endParaRPr>
        </a:p>
        <a:p>
          <a:pPr rtl="0" eaLnBrk="1" latinLnBrk="0" hangingPunct="1"/>
          <a:r>
            <a:rPr lang="de-DE" sz="1200" b="0" i="0">
              <a:solidFill>
                <a:schemeClr val="dk1"/>
              </a:solidFill>
              <a:effectLst/>
              <a:latin typeface="+mn-lt"/>
              <a:ea typeface="+mn-ea"/>
              <a:cs typeface="+mn-cs"/>
            </a:rPr>
            <a:t>		Ana</a:t>
          </a:r>
          <a:r>
            <a:rPr lang="de-DE" sz="1200" b="0" i="0" baseline="0">
              <a:solidFill>
                <a:schemeClr val="dk1"/>
              </a:solidFill>
              <a:effectLst/>
              <a:latin typeface="+mn-lt"/>
              <a:ea typeface="+mn-ea"/>
              <a:cs typeface="+mn-cs"/>
            </a:rPr>
            <a:t> liman </a:t>
          </a:r>
          <a:r>
            <a:rPr lang="de-DE" sz="1200" b="0" i="0">
              <a:solidFill>
                <a:schemeClr val="dk1"/>
              </a:solidFill>
              <a:effectLst/>
              <a:latin typeface="+mn-lt"/>
              <a:ea typeface="+mn-ea"/>
              <a:cs typeface="+mn-cs"/>
            </a:rPr>
            <a:t>veya interport çağrıları için, biniş ve iniş yolcu hareketleri sayılır. </a:t>
          </a:r>
          <a:endParaRPr lang="en-US" sz="1050">
            <a:effectLst/>
          </a:endParaRPr>
        </a:p>
        <a:p>
          <a:pPr rtl="0" eaLnBrk="1" latinLnBrk="0" hangingPunct="1"/>
          <a:r>
            <a:rPr lang="de-DE" sz="1200" b="0" i="0">
              <a:solidFill>
                <a:schemeClr val="dk1"/>
              </a:solidFill>
              <a:effectLst/>
              <a:latin typeface="+mn-lt"/>
              <a:ea typeface="+mn-ea"/>
              <a:cs typeface="+mn-cs"/>
            </a:rPr>
            <a:t>		Transit kruvaziyer ve feribot seferleri ile gelen yolcuların her biri, bir yolcu hareketini temsil etmektedir. </a:t>
          </a:r>
          <a:r>
            <a:rPr lang="de-DE" sz="1200">
              <a:solidFill>
                <a:schemeClr val="dk1"/>
              </a:solidFill>
              <a:effectLst/>
              <a:latin typeface="+mn-lt"/>
              <a:ea typeface="+mn-ea"/>
              <a:cs typeface="+mn-cs"/>
            </a:rPr>
            <a:t> </a:t>
          </a:r>
          <a:r>
            <a:rPr lang="de-DE" sz="1200" b="0" i="0">
              <a:solidFill>
                <a:schemeClr val="dk1"/>
              </a:solidFill>
              <a:effectLst/>
              <a:latin typeface="+mn-lt"/>
              <a:ea typeface="+mn-ea"/>
              <a:cs typeface="+mn-cs"/>
            </a:rPr>
            <a:t> </a:t>
          </a:r>
          <a:endParaRPr lang="en-US" sz="1050">
            <a:effectLst/>
          </a:endParaRPr>
        </a:p>
        <a:p>
          <a:pPr rtl="0" eaLnBrk="1" latinLnBrk="0" hangingPunct="1"/>
          <a:r>
            <a:rPr lang="de-DE" sz="1200" b="1" i="0">
              <a:solidFill>
                <a:schemeClr val="dk1"/>
              </a:solidFill>
              <a:effectLst/>
              <a:latin typeface="+mn-lt"/>
              <a:ea typeface="+mn-ea"/>
              <a:cs typeface="+mn-cs"/>
            </a:rPr>
            <a:t>2019  verisi </a:t>
          </a:r>
          <a:r>
            <a:rPr lang="de-DE" sz="1200" b="1">
              <a:solidFill>
                <a:schemeClr val="dk1"/>
              </a:solidFill>
              <a:effectLst/>
              <a:latin typeface="+mn-lt"/>
              <a:ea typeface="+mn-ea"/>
              <a:cs typeface="+mn-cs"/>
            </a:rPr>
            <a:t> </a:t>
          </a:r>
          <a:r>
            <a:rPr lang="de-DE" sz="1200" b="1" i="0">
              <a:solidFill>
                <a:schemeClr val="dk1"/>
              </a:solidFill>
              <a:effectLst/>
              <a:latin typeface="+mn-lt"/>
              <a:ea typeface="+mn-ea"/>
              <a:cs typeface="+mn-cs"/>
            </a:rPr>
            <a:t> 		</a:t>
          </a:r>
          <a:r>
            <a:rPr lang="de-DE" sz="1200" b="0" i="0">
              <a:solidFill>
                <a:schemeClr val="dk1"/>
              </a:solidFill>
              <a:effectLst/>
              <a:latin typeface="+mn-lt"/>
              <a:ea typeface="+mn-ea"/>
              <a:cs typeface="+mn-cs"/>
            </a:rPr>
            <a:t>2019 takvim yılı boyunca edinilen büyük limanlara ilişkin karşılaştırmalı bilgiler, bu limanlar için tüm takvim yılı boyunca 12 milyon</a:t>
          </a:r>
          <a:r>
            <a:rPr lang="tr-TR" sz="1200" b="0" i="0">
              <a:solidFill>
                <a:schemeClr val="dk1"/>
              </a:solidFill>
              <a:effectLst/>
              <a:latin typeface="+mn-lt"/>
              <a:ea typeface="+mn-ea"/>
              <a:cs typeface="+mn-cs"/>
            </a:rPr>
            <a:t/>
          </a:r>
          <a:br>
            <a:rPr lang="tr-TR" sz="1200" b="0" i="0">
              <a:solidFill>
                <a:schemeClr val="dk1"/>
              </a:solidFill>
              <a:effectLst/>
              <a:latin typeface="+mn-lt"/>
              <a:ea typeface="+mn-ea"/>
              <a:cs typeface="+mn-cs"/>
            </a:rPr>
          </a:br>
          <a:r>
            <a:rPr lang="tr-TR" sz="1200" b="0" i="0">
              <a:solidFill>
                <a:schemeClr val="dk1"/>
              </a:solidFill>
              <a:effectLst/>
              <a:latin typeface="+mn-lt"/>
              <a:ea typeface="+mn-ea"/>
              <a:cs typeface="+mn-cs"/>
            </a:rPr>
            <a:t>                                                    </a:t>
          </a:r>
          <a:r>
            <a:rPr lang="de-DE" sz="1200" b="0" i="0">
              <a:solidFill>
                <a:schemeClr val="dk1"/>
              </a:solidFill>
              <a:effectLst/>
              <a:latin typeface="+mn-lt"/>
              <a:ea typeface="+mn-ea"/>
              <a:cs typeface="+mn-cs"/>
            </a:rPr>
            <a:t> hacmi temsil etmektedir - Şirketin mali tablolarında sunulduğu üzere GPH kontrolü altındaki orantılı dönemi değil. </a:t>
          </a:r>
          <a:endParaRPr lang="en-US" sz="1050">
            <a:effectLst/>
          </a:endParaRPr>
        </a:p>
        <a:p>
          <a:pPr rtl="0" eaLnBrk="1" fontAlgn="auto" latinLnBrk="0" hangingPunct="1"/>
          <a:r>
            <a:rPr lang="de-DE" sz="1200" b="1" i="0" baseline="0">
              <a:solidFill>
                <a:schemeClr val="dk1"/>
              </a:solidFill>
              <a:effectLst/>
              <a:latin typeface="+mn-lt"/>
              <a:ea typeface="+mn-ea"/>
              <a:cs typeface="+mn-cs"/>
            </a:rPr>
            <a:t>Creuers	</a:t>
          </a:r>
          <a:r>
            <a:rPr lang="de-DE" sz="1200" b="0" i="0" baseline="0">
              <a:solidFill>
                <a:schemeClr val="dk1"/>
              </a:solidFill>
              <a:effectLst/>
              <a:latin typeface="+mn-lt"/>
              <a:ea typeface="+mn-ea"/>
              <a:cs typeface="+mn-cs"/>
            </a:rPr>
            <a:t>	Creuers (Barselona) ve Malaga Kruvaziyer Limanları.</a:t>
          </a:r>
          <a:endParaRPr lang="en-US" sz="1050">
            <a:effectLst/>
          </a:endParaRPr>
        </a:p>
        <a:p>
          <a:pPr rtl="0" eaLnBrk="1" fontAlgn="auto" latinLnBrk="0" hangingPunct="1"/>
          <a:r>
            <a:rPr lang="de-DE" sz="1200" b="1" i="0">
              <a:solidFill>
                <a:schemeClr val="dk1"/>
              </a:solidFill>
              <a:effectLst/>
              <a:latin typeface="+mn-lt"/>
              <a:ea typeface="+mn-ea"/>
              <a:cs typeface="+mn-cs"/>
            </a:rPr>
            <a:t>Diğer Kruvaziyer Limanları</a:t>
          </a:r>
          <a:r>
            <a:rPr lang="de-DE" sz="1200" b="0" i="0">
              <a:solidFill>
                <a:schemeClr val="dk1"/>
              </a:solidFill>
              <a:effectLst/>
              <a:latin typeface="+mn-lt"/>
              <a:ea typeface="+mn-ea"/>
              <a:cs typeface="+mn-cs"/>
            </a:rPr>
            <a:t>	</a:t>
          </a:r>
          <a:r>
            <a:rPr lang="de-DE" sz="1200">
              <a:solidFill>
                <a:schemeClr val="dk1"/>
              </a:solidFill>
              <a:effectLst/>
              <a:latin typeface="+mn-lt"/>
              <a:ea typeface="+mn-ea"/>
              <a:cs typeface="+mn-cs"/>
            </a:rPr>
            <a:t>Bodrum, Cagliari, Katanya, Ravenna, Taranto (2021</a:t>
          </a:r>
          <a:r>
            <a:rPr lang="de-DE" sz="1200" baseline="0">
              <a:solidFill>
                <a:schemeClr val="dk1"/>
              </a:solidFill>
              <a:effectLst/>
              <a:latin typeface="+mn-lt"/>
              <a:ea typeface="+mn-ea"/>
              <a:cs typeface="+mn-cs"/>
            </a:rPr>
            <a:t> itibari ile</a:t>
          </a:r>
          <a:r>
            <a:rPr lang="de-DE" sz="1200">
              <a:solidFill>
                <a:schemeClr val="dk1"/>
              </a:solidFill>
              <a:effectLst/>
              <a:latin typeface="+mn-lt"/>
              <a:ea typeface="+mn-ea"/>
              <a:cs typeface="+mn-cs"/>
            </a:rPr>
            <a:t>), ve ZadarKruvaziyer Limanları.</a:t>
          </a:r>
          <a:r>
            <a:rPr lang="de-DE" sz="1200" baseline="0">
              <a:solidFill>
                <a:schemeClr val="dk1"/>
              </a:solidFill>
              <a:effectLst/>
              <a:latin typeface="+mn-lt"/>
              <a:ea typeface="+mn-ea"/>
              <a:cs typeface="+mn-cs"/>
            </a:rPr>
            <a:t> Ayrıca Port of Adria kruvaziyer </a:t>
          </a:r>
          <a:r>
            <a:rPr lang="tr-TR" sz="1200" baseline="0">
              <a:solidFill>
                <a:schemeClr val="dk1"/>
              </a:solidFill>
              <a:effectLst/>
              <a:latin typeface="+mn-lt"/>
              <a:ea typeface="+mn-ea"/>
              <a:cs typeface="+mn-cs"/>
            </a:rPr>
            <a:t/>
          </a:r>
          <a:br>
            <a:rPr lang="tr-TR" sz="1200" baseline="0">
              <a:solidFill>
                <a:schemeClr val="dk1"/>
              </a:solidFill>
              <a:effectLst/>
              <a:latin typeface="+mn-lt"/>
              <a:ea typeface="+mn-ea"/>
              <a:cs typeface="+mn-cs"/>
            </a:rPr>
          </a:br>
          <a:r>
            <a:rPr lang="tr-TR" sz="1200" baseline="0">
              <a:solidFill>
                <a:schemeClr val="dk1"/>
              </a:solidFill>
              <a:effectLst/>
              <a:latin typeface="+mn-lt"/>
              <a:ea typeface="+mn-ea"/>
              <a:cs typeface="+mn-cs"/>
            </a:rPr>
            <a:t>                                                     </a:t>
          </a:r>
          <a:r>
            <a:rPr lang="de-DE" sz="1200" baseline="0">
              <a:solidFill>
                <a:schemeClr val="dk1"/>
              </a:solidFill>
              <a:effectLst/>
              <a:latin typeface="+mn-lt"/>
              <a:ea typeface="+mn-ea"/>
              <a:cs typeface="+mn-cs"/>
            </a:rPr>
            <a:t>faaliyetlerini içermektedir.</a:t>
          </a:r>
          <a:endParaRPr lang="en-US" sz="1050">
            <a:effectLst/>
          </a:endParaRPr>
        </a:p>
        <a:p>
          <a:pPr rtl="0" eaLnBrk="1" latinLnBrk="0" hangingPunct="1"/>
          <a:r>
            <a:rPr lang="de-DE" sz="1200" b="1" i="1">
              <a:solidFill>
                <a:schemeClr val="dk1"/>
              </a:solidFill>
              <a:effectLst/>
              <a:latin typeface="+mn-lt"/>
              <a:ea typeface="+mn-ea"/>
              <a:cs typeface="+mn-cs"/>
            </a:rPr>
            <a:t>Kaynaklar</a:t>
          </a:r>
          <a:endParaRPr lang="en-US" sz="1050">
            <a:effectLst/>
          </a:endParaRPr>
        </a:p>
        <a:p>
          <a:pPr rtl="0" eaLnBrk="1" latinLnBrk="0" hangingPunct="1"/>
          <a:r>
            <a:rPr lang="de-DE" sz="1200" b="0" i="0">
              <a:solidFill>
                <a:schemeClr val="dk1"/>
              </a:solidFill>
              <a:effectLst/>
              <a:latin typeface="+mn-lt"/>
              <a:ea typeface="+mn-ea"/>
              <a:cs typeface="+mn-cs"/>
            </a:rPr>
            <a:t>Operasyonel liman istatistikleri, gecelik kruvaziyer gemileri veya ay sonunda farklı kesinti süreleri nedeniyle finansal raporlamaya kıyasla küçük farklılıklar olabilir. </a:t>
          </a:r>
          <a:r>
            <a:rPr lang="de-DE" sz="1200">
              <a:solidFill>
                <a:schemeClr val="dk1"/>
              </a:solidFill>
              <a:effectLst/>
              <a:latin typeface="+mn-lt"/>
              <a:ea typeface="+mn-ea"/>
              <a:cs typeface="+mn-cs"/>
            </a:rPr>
            <a:t> </a:t>
          </a:r>
          <a:endParaRPr lang="en-US" sz="105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election activeCell="H28" sqref="H2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44790</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S9" sqref="S9"/>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148" t="s">
        <v>41</v>
      </c>
      <c r="G6" s="148"/>
      <c r="H6" s="148"/>
      <c r="I6" s="148"/>
      <c r="J6" s="148"/>
      <c r="K6" s="148"/>
      <c r="L6" s="149"/>
      <c r="M6" s="150" t="s">
        <v>41</v>
      </c>
      <c r="N6" s="148"/>
      <c r="O6" s="148"/>
      <c r="P6" s="148"/>
      <c r="Q6" s="148"/>
      <c r="R6" s="148"/>
      <c r="S6" s="149"/>
      <c r="T6" s="150" t="s">
        <v>25</v>
      </c>
      <c r="U6" s="148"/>
      <c r="V6" s="14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21828</v>
      </c>
      <c r="G14" s="75">
        <v>0</v>
      </c>
      <c r="H14" s="75">
        <v>70999</v>
      </c>
      <c r="I14" s="75">
        <v>74523</v>
      </c>
      <c r="J14" s="71" t="str">
        <f t="shared" si="0"/>
        <v>n/a</v>
      </c>
      <c r="K14" s="71">
        <f t="shared" si="3"/>
        <v>-0.69255905012746655</v>
      </c>
      <c r="L14" s="67">
        <f t="shared" si="4"/>
        <v>-0.70709713779638506</v>
      </c>
      <c r="M14" s="75">
        <v>21828</v>
      </c>
      <c r="N14" s="75">
        <v>0</v>
      </c>
      <c r="O14" s="75">
        <v>70999</v>
      </c>
      <c r="P14" s="75">
        <v>74523</v>
      </c>
      <c r="Q14" s="71" t="str">
        <f t="shared" si="5"/>
        <v>n/a</v>
      </c>
      <c r="R14" s="71">
        <f t="shared" si="6"/>
        <v>-0.69255905012746655</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ref="F28" si="29">F11+F14+F17+F20+F23+F26</f>
        <v>219956</v>
      </c>
      <c r="G28" s="53">
        <f t="shared" si="26"/>
        <v>1288</v>
      </c>
      <c r="H28" s="53">
        <f t="shared" si="26"/>
        <v>561043</v>
      </c>
      <c r="I28" s="53">
        <f t="shared" si="26"/>
        <v>620852</v>
      </c>
      <c r="J28" s="74">
        <f t="shared" si="0"/>
        <v>169.77329192546583</v>
      </c>
      <c r="K28" s="74">
        <f t="shared" si="21"/>
        <v>-0.60795161868163405</v>
      </c>
      <c r="L28" s="70">
        <f t="shared" si="12"/>
        <v>-0.64571910857982262</v>
      </c>
      <c r="M28" s="53">
        <f t="shared" si="27"/>
        <v>219956</v>
      </c>
      <c r="N28" s="53">
        <f t="shared" si="27"/>
        <v>1288</v>
      </c>
      <c r="O28" s="53">
        <f t="shared" si="27"/>
        <v>561043</v>
      </c>
      <c r="P28" s="53">
        <f t="shared" si="27"/>
        <v>620852</v>
      </c>
      <c r="Q28" s="74">
        <f t="shared" si="22"/>
        <v>169.77329192546583</v>
      </c>
      <c r="R28" s="74">
        <f t="shared" si="23"/>
        <v>-0.60795161868163405</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T6:V6"/>
    <mergeCell ref="M6:S6"/>
    <mergeCell ref="F6:L6"/>
  </mergeCells>
  <pageMargins left="0.7" right="0.7" top="0.75" bottom="0.75" header="0.3" footer="0.3"/>
  <pageSetup paperSize="9" scale="85" orientation="landscape"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O9" sqref="O9"/>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37</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150" t="s">
        <v>39</v>
      </c>
      <c r="G6" s="151"/>
      <c r="H6" s="151"/>
      <c r="I6" s="152"/>
      <c r="J6" s="153"/>
      <c r="K6" s="150" t="s">
        <v>38</v>
      </c>
      <c r="L6" s="151"/>
      <c r="M6" s="151"/>
      <c r="N6" s="152"/>
      <c r="O6" s="153"/>
      <c r="P6" s="148" t="s">
        <v>25</v>
      </c>
      <c r="Q6" s="154"/>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70</v>
      </c>
      <c r="G10" s="75">
        <f>L10-'Kasım-21'!L10</f>
        <v>0</v>
      </c>
      <c r="H10" s="75">
        <f>M10-'Kasım-21'!M10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52767</v>
      </c>
      <c r="G11" s="75">
        <f>L11-'Kasım-21'!L11</f>
        <v>0</v>
      </c>
      <c r="H11" s="75">
        <f>M11-'Kasım-21'!M11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25</v>
      </c>
      <c r="G13" s="75">
        <f>L13-'Kasım-21'!L13</f>
        <v>0</v>
      </c>
      <c r="H13" s="75">
        <f>M13-'Kasım-21'!M13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39214</v>
      </c>
      <c r="G14" s="75">
        <f>L14-'Kasım-21'!L14</f>
        <v>0</v>
      </c>
      <c r="H14" s="75">
        <f>M14-'Kasım-21'!M14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3</v>
      </c>
      <c r="G16" s="75">
        <f>L16-'Kasım-21'!L16</f>
        <v>0</v>
      </c>
      <c r="H16" s="75">
        <f>M16-'Kasım-21'!M16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864</v>
      </c>
      <c r="G17" s="75">
        <f>L17-'Kasım-21'!L17</f>
        <v>0</v>
      </c>
      <c r="H17" s="75">
        <f>M17-'Kasım-21'!M17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102</v>
      </c>
      <c r="G19" s="75">
        <f>L19-'Kasım-21'!L19</f>
        <v>0</v>
      </c>
      <c r="H19" s="75">
        <f>M19-'Kasım-21'!M19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200450</v>
      </c>
      <c r="G20" s="75">
        <f>L20-'Kasım-21'!L20</f>
        <v>0</v>
      </c>
      <c r="H20" s="75">
        <f>M20-'Kasım-21'!M20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7</v>
      </c>
      <c r="G22" s="75">
        <f>L22-'Kasım-21'!L22</f>
        <v>3</v>
      </c>
      <c r="H22" s="75">
        <f>M22-'Kasım-21'!M22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13748</v>
      </c>
      <c r="G23" s="75">
        <f>L23-'Kasım-21'!L23</f>
        <v>1045</v>
      </c>
      <c r="H23" s="75">
        <f>M23-'Kasım-21'!M23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0</v>
      </c>
      <c r="G25" s="75">
        <f>L25-'Kasım-21'!L25</f>
        <v>5</v>
      </c>
      <c r="H25" s="75">
        <f>M25-'Kasım-21'!M25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0</v>
      </c>
      <c r="G26" s="75">
        <f>L26-'Kasım-21'!L26</f>
        <v>1063</v>
      </c>
      <c r="H26" s="75">
        <f>M26-'Kasım-21'!M26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207</v>
      </c>
      <c r="G27" s="52">
        <f t="shared" si="1"/>
        <v>8</v>
      </c>
      <c r="H27" s="52">
        <f t="shared" si="1"/>
        <v>293</v>
      </c>
      <c r="I27" s="73">
        <f>F27/G27-1</f>
        <v>24.875</v>
      </c>
      <c r="J27" s="69">
        <f>F27/H27-1</f>
        <v>-0.29351535836177478</v>
      </c>
      <c r="K27" s="52">
        <f t="shared" ref="K27:K28" si="2">K10+K13+K16+K19+K22+K25</f>
        <v>1059</v>
      </c>
      <c r="L27" s="52">
        <v>667</v>
      </c>
      <c r="M27" s="52">
        <v>3263</v>
      </c>
      <c r="N27" s="73">
        <f>K27/L27-1</f>
        <v>0.58770614692653678</v>
      </c>
      <c r="O27" s="69">
        <f>K27/M27-1</f>
        <v>-0.67545203800183873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307043</v>
      </c>
      <c r="G28" s="53">
        <f t="shared" si="1"/>
        <v>2108</v>
      </c>
      <c r="H28" s="53">
        <f t="shared" si="1"/>
        <v>652325</v>
      </c>
      <c r="I28" s="74">
        <f>F28/G28-1</f>
        <v>144.65607210626186</v>
      </c>
      <c r="J28" s="70">
        <f>F28/H28-1</f>
        <v>-0.52930977656842826</v>
      </c>
      <c r="K28" s="53">
        <f t="shared" si="2"/>
        <v>1554247</v>
      </c>
      <c r="L28" s="53">
        <v>1321142</v>
      </c>
      <c r="M28" s="53">
        <v>8961808</v>
      </c>
      <c r="N28" s="74">
        <f>K28/L28-1</f>
        <v>0.17644204786465045</v>
      </c>
      <c r="O28" s="70">
        <f>K28/M28-1</f>
        <v>-0.8265699287465208</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I28" sqref="I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34</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150" t="s">
        <v>35</v>
      </c>
      <c r="G6" s="151"/>
      <c r="H6" s="151"/>
      <c r="I6" s="152"/>
      <c r="J6" s="153"/>
      <c r="K6" s="150" t="s">
        <v>36</v>
      </c>
      <c r="L6" s="151"/>
      <c r="M6" s="151"/>
      <c r="N6" s="152"/>
      <c r="O6" s="153"/>
      <c r="P6" s="148" t="s">
        <v>25</v>
      </c>
      <c r="Q6" s="154"/>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31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150" t="s">
        <v>32</v>
      </c>
      <c r="G6" s="151"/>
      <c r="H6" s="151"/>
      <c r="I6" s="152"/>
      <c r="J6" s="153"/>
      <c r="K6" s="150" t="s">
        <v>33</v>
      </c>
      <c r="L6" s="151"/>
      <c r="M6" s="151"/>
      <c r="N6" s="152"/>
      <c r="O6" s="153"/>
      <c r="P6" s="148" t="s">
        <v>25</v>
      </c>
      <c r="Q6" s="154"/>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F6:J6"/>
    <mergeCell ref="K6:O6"/>
    <mergeCell ref="P6:Q6"/>
  </mergeCells>
  <pageMargins left="0.7" right="0.7" top="0.75" bottom="0.75" header="0.3" footer="0.3"/>
  <pageSetup paperSize="9" scale="85" orientation="landscape" horizontalDpi="4294967293" verticalDpi="4294967293"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election activeCell="Q3" sqref="Q3"/>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10</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c r="R3" s="10"/>
    </row>
    <row r="4" spans="1:33" ht="16.2">
      <c r="A4" s="11"/>
      <c r="B4" s="13" t="s">
        <v>11</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11</v>
      </c>
      <c r="D6" s="33"/>
      <c r="E6" s="33"/>
      <c r="F6" s="150" t="s">
        <v>27</v>
      </c>
      <c r="G6" s="151"/>
      <c r="H6" s="151"/>
      <c r="I6" s="152"/>
      <c r="J6" s="153"/>
      <c r="K6" s="150" t="s">
        <v>28</v>
      </c>
      <c r="L6" s="151"/>
      <c r="M6" s="151"/>
      <c r="N6" s="152"/>
      <c r="O6" s="153"/>
      <c r="P6" s="148" t="s">
        <v>25</v>
      </c>
      <c r="Q6" s="154"/>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21</v>
      </c>
      <c r="D8" s="56"/>
      <c r="E8" s="57"/>
      <c r="F8" s="62">
        <v>2021</v>
      </c>
      <c r="G8" s="58">
        <v>2020</v>
      </c>
      <c r="H8" s="58">
        <v>2019</v>
      </c>
      <c r="I8" s="59" t="s">
        <v>30</v>
      </c>
      <c r="J8" s="64" t="s">
        <v>29</v>
      </c>
      <c r="K8" s="62">
        <v>2021</v>
      </c>
      <c r="L8" s="58">
        <v>2020</v>
      </c>
      <c r="M8" s="58">
        <v>2019</v>
      </c>
      <c r="N8" s="59" t="s">
        <v>30</v>
      </c>
      <c r="O8" s="64" t="s">
        <v>29</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5</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19</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20</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8</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19</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20</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6</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19</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20</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4</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19</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20</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7</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19</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20</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18</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19</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20</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16</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17</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mergeCells count="3">
    <mergeCell ref="P6:Q6"/>
    <mergeCell ref="K6:O6"/>
    <mergeCell ref="F6:J6"/>
  </mergeCells>
  <pageMargins left="0.7" right="0.7" top="0.75" bottom="0.75" header="0.3" footer="0.3"/>
  <pageSetup paperSize="9" scale="85" orientation="landscape"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election activeCell="C3" sqref="C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9</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S3" sqref="S3"/>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8"/>
  <sheetViews>
    <sheetView tabSelected="1" workbookViewId="0">
      <selection activeCell="B30" sqref="B30"/>
    </sheetView>
  </sheetViews>
  <sheetFormatPr defaultColWidth="0" defaultRowHeight="0"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61</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ht="14.4">
      <c r="A6" s="11"/>
      <c r="B6" s="12"/>
      <c r="C6" s="29"/>
      <c r="D6" s="29"/>
      <c r="E6" s="29"/>
      <c r="F6" s="29"/>
      <c r="G6" s="29"/>
      <c r="H6" s="29"/>
      <c r="I6" s="29"/>
      <c r="J6" s="29"/>
      <c r="K6" s="29"/>
      <c r="L6" s="29"/>
      <c r="M6" s="29"/>
      <c r="N6" s="29"/>
      <c r="O6" s="29"/>
      <c r="P6" s="29"/>
      <c r="Q6" s="29"/>
      <c r="R6" s="29"/>
      <c r="S6" s="29"/>
      <c r="T6" s="29"/>
      <c r="U6" s="29"/>
      <c r="V6" s="29"/>
    </row>
    <row r="7" spans="1:38" ht="14.4">
      <c r="A7" s="11"/>
      <c r="B7" s="12"/>
      <c r="C7" s="155"/>
      <c r="D7" s="29"/>
      <c r="E7" s="29"/>
      <c r="F7" s="29"/>
      <c r="G7" s="29"/>
      <c r="H7" s="29"/>
      <c r="I7" s="29"/>
      <c r="J7" s="29"/>
      <c r="K7" s="29"/>
      <c r="L7" s="29"/>
      <c r="M7" s="29"/>
      <c r="N7" s="29"/>
      <c r="O7" s="29"/>
      <c r="P7" s="29"/>
      <c r="Q7" s="29"/>
      <c r="R7" s="29"/>
      <c r="S7" s="29"/>
      <c r="T7" s="29"/>
      <c r="U7" s="29"/>
      <c r="V7" s="29"/>
    </row>
    <row r="8" spans="1:38" ht="14.4">
      <c r="A8" s="11"/>
      <c r="B8" s="12"/>
      <c r="C8" s="29"/>
      <c r="D8" s="29"/>
      <c r="E8" s="29"/>
      <c r="F8" s="29"/>
      <c r="G8" s="29"/>
      <c r="H8" s="29"/>
      <c r="I8" s="29"/>
      <c r="J8" s="29"/>
      <c r="K8" s="29"/>
      <c r="L8" s="29"/>
      <c r="M8" s="29"/>
      <c r="N8" s="29"/>
      <c r="O8" s="29"/>
      <c r="P8" s="29"/>
      <c r="Q8" s="29"/>
      <c r="R8" s="29"/>
      <c r="S8" s="29"/>
      <c r="T8" s="29"/>
      <c r="U8" s="29"/>
      <c r="V8" s="29"/>
    </row>
    <row r="9" spans="1:38" s="125" customFormat="1" ht="14.4">
      <c r="A9" s="11"/>
      <c r="B9"/>
      <c r="C9" s="156" t="s">
        <v>11</v>
      </c>
      <c r="D9" s="157"/>
      <c r="E9" s="157"/>
      <c r="F9" s="158" t="s">
        <v>62</v>
      </c>
      <c r="G9" s="158"/>
      <c r="H9" s="158"/>
      <c r="I9" s="158"/>
      <c r="J9" s="158"/>
      <c r="K9" s="158"/>
      <c r="L9" s="149"/>
      <c r="M9" s="150" t="s">
        <v>63</v>
      </c>
      <c r="N9" s="158"/>
      <c r="O9" s="158"/>
      <c r="P9" s="158"/>
      <c r="Q9" s="158"/>
      <c r="R9" s="158"/>
      <c r="S9" s="149"/>
      <c r="T9" s="150" t="s">
        <v>25</v>
      </c>
      <c r="U9" s="158"/>
      <c r="V9" s="159"/>
      <c r="W9" s="24"/>
      <c r="X9" s="124"/>
      <c r="Y9" s="124"/>
      <c r="Z9" s="124"/>
      <c r="AA9" s="124"/>
      <c r="AB9" s="124"/>
      <c r="AC9" s="124"/>
      <c r="AD9" s="124"/>
      <c r="AE9" s="124"/>
      <c r="AF9" s="124"/>
      <c r="AG9" s="124"/>
      <c r="AH9" s="124"/>
      <c r="AI9" s="124"/>
      <c r="AJ9" s="124"/>
      <c r="AK9" s="124"/>
      <c r="AL9" s="124"/>
    </row>
    <row r="10" spans="1:38" s="25" customFormat="1" ht="14.4">
      <c r="A10" s="11"/>
      <c r="B10" s="21"/>
      <c r="C10" s="126"/>
      <c r="D10" s="35"/>
      <c r="E10" s="35"/>
      <c r="F10" s="126"/>
      <c r="G10" s="35"/>
      <c r="H10" s="35"/>
      <c r="I10" s="35"/>
      <c r="J10" s="35"/>
      <c r="K10" s="35"/>
      <c r="L10" s="127"/>
      <c r="M10" s="35"/>
      <c r="N10" s="35"/>
      <c r="O10" s="35"/>
      <c r="P10" s="35"/>
      <c r="Q10" s="35"/>
      <c r="R10" s="35"/>
      <c r="S10" s="127"/>
      <c r="T10" s="35"/>
      <c r="U10" s="35"/>
      <c r="V10" s="127"/>
      <c r="W10" s="24"/>
      <c r="X10" s="24"/>
      <c r="Y10" s="24"/>
      <c r="Z10" s="24"/>
      <c r="AA10" s="24"/>
      <c r="AB10" s="24"/>
      <c r="AC10" s="24"/>
      <c r="AD10" s="24"/>
      <c r="AE10" s="24"/>
      <c r="AF10" s="24"/>
      <c r="AG10" s="24"/>
      <c r="AH10" s="24"/>
      <c r="AI10" s="24"/>
      <c r="AJ10" s="24"/>
      <c r="AK10" s="24"/>
      <c r="AL10" s="24"/>
    </row>
    <row r="11" spans="1:38" s="61" customFormat="1" ht="27" customHeight="1">
      <c r="A11" s="54"/>
      <c r="B11" s="55"/>
      <c r="C11" s="160" t="s">
        <v>21</v>
      </c>
      <c r="D11" s="56"/>
      <c r="E11" s="57"/>
      <c r="F11" s="128">
        <v>2022</v>
      </c>
      <c r="G11" s="58">
        <v>2021</v>
      </c>
      <c r="H11" s="58">
        <v>2020</v>
      </c>
      <c r="I11" s="58">
        <v>2019</v>
      </c>
      <c r="J11" s="59" t="s">
        <v>45</v>
      </c>
      <c r="K11" s="59" t="s">
        <v>46</v>
      </c>
      <c r="L11" s="161" t="s">
        <v>47</v>
      </c>
      <c r="M11" s="59">
        <v>2022</v>
      </c>
      <c r="N11" s="58">
        <v>2021</v>
      </c>
      <c r="O11" s="58">
        <v>2020</v>
      </c>
      <c r="P11" s="58">
        <v>2019</v>
      </c>
      <c r="Q11" s="59" t="s">
        <v>45</v>
      </c>
      <c r="R11" s="59" t="s">
        <v>46</v>
      </c>
      <c r="S11" s="161" t="s">
        <v>47</v>
      </c>
      <c r="T11" s="59">
        <v>2021</v>
      </c>
      <c r="U11" s="58">
        <v>2020</v>
      </c>
      <c r="V11" s="162">
        <v>2019</v>
      </c>
      <c r="W11" s="60"/>
      <c r="X11" s="60"/>
      <c r="Y11" s="60"/>
      <c r="Z11" s="60"/>
      <c r="AA11" s="60"/>
      <c r="AB11" s="60"/>
      <c r="AC11" s="60"/>
      <c r="AD11" s="60"/>
      <c r="AE11" s="60"/>
      <c r="AF11" s="60"/>
      <c r="AG11" s="60"/>
      <c r="AH11" s="60"/>
      <c r="AI11" s="60"/>
      <c r="AJ11" s="60"/>
      <c r="AK11" s="60"/>
      <c r="AL11" s="60"/>
    </row>
    <row r="12" spans="1:38" s="25" customFormat="1" ht="14.4">
      <c r="A12" s="11"/>
      <c r="B12" s="14"/>
      <c r="C12" s="163" t="s">
        <v>5</v>
      </c>
      <c r="D12" s="37"/>
      <c r="E12" s="129"/>
      <c r="F12" s="37"/>
      <c r="G12" s="37"/>
      <c r="H12" s="37"/>
      <c r="I12" s="37"/>
      <c r="J12" s="37"/>
      <c r="K12" s="37"/>
      <c r="L12" s="129"/>
      <c r="M12" s="37"/>
      <c r="N12" s="37"/>
      <c r="O12" s="37"/>
      <c r="P12" s="37"/>
      <c r="Q12" s="37"/>
      <c r="R12" s="37"/>
      <c r="S12" s="129"/>
      <c r="T12" s="37"/>
      <c r="U12" s="37"/>
      <c r="V12" s="129"/>
      <c r="W12" s="24"/>
      <c r="X12" s="24"/>
      <c r="Y12" s="24"/>
      <c r="Z12" s="24"/>
      <c r="AA12" s="24"/>
      <c r="AB12" s="24"/>
      <c r="AC12" s="24"/>
      <c r="AD12" s="24"/>
      <c r="AE12" s="24"/>
      <c r="AF12" s="24"/>
      <c r="AG12" s="24"/>
      <c r="AH12" s="24"/>
      <c r="AI12" s="24"/>
      <c r="AJ12" s="24"/>
      <c r="AK12" s="24"/>
      <c r="AL12" s="24"/>
    </row>
    <row r="13" spans="1:38" s="25" customFormat="1" ht="14.4">
      <c r="A13" s="11"/>
      <c r="B13" s="14"/>
      <c r="C13" s="164"/>
      <c r="D13" s="37" t="s">
        <v>19</v>
      </c>
      <c r="E13" s="129"/>
      <c r="F13" s="134">
        <v>1</v>
      </c>
      <c r="G13" s="134">
        <v>6</v>
      </c>
      <c r="H13" s="130">
        <v>0</v>
      </c>
      <c r="I13" s="130">
        <v>6</v>
      </c>
      <c r="J13" s="71">
        <v>-0.83333333333333337</v>
      </c>
      <c r="K13" s="71" t="s">
        <v>48</v>
      </c>
      <c r="L13" s="131">
        <v>-0.83333333333333337</v>
      </c>
      <c r="M13" s="75">
        <v>227</v>
      </c>
      <c r="N13" s="75">
        <v>6</v>
      </c>
      <c r="O13" s="75">
        <v>145</v>
      </c>
      <c r="P13" s="75">
        <v>246</v>
      </c>
      <c r="Q13" s="71">
        <v>36.833333333333336</v>
      </c>
      <c r="R13" s="71">
        <v>0.56551724137931036</v>
      </c>
      <c r="S13" s="131">
        <v>-7.7235772357723609E-2</v>
      </c>
      <c r="T13" s="75">
        <v>111</v>
      </c>
      <c r="U13" s="77">
        <v>145</v>
      </c>
      <c r="V13" s="165">
        <v>386</v>
      </c>
      <c r="W13" s="24"/>
      <c r="X13" s="24"/>
      <c r="Y13" s="24"/>
      <c r="Z13" s="24"/>
      <c r="AA13" s="24"/>
      <c r="AB13" s="24"/>
      <c r="AC13" s="24"/>
      <c r="AD13" s="24"/>
      <c r="AE13" s="24"/>
      <c r="AF13" s="24"/>
      <c r="AG13" s="24"/>
      <c r="AH13" s="24"/>
      <c r="AI13" s="24"/>
      <c r="AJ13" s="24"/>
      <c r="AK13" s="24"/>
      <c r="AL13" s="24"/>
    </row>
    <row r="14" spans="1:38" s="25" customFormat="1" ht="14.4">
      <c r="A14" s="11"/>
      <c r="B14" s="14"/>
      <c r="C14" s="164"/>
      <c r="D14" s="37" t="s">
        <v>20</v>
      </c>
      <c r="E14" s="129"/>
      <c r="F14" s="134">
        <v>3145</v>
      </c>
      <c r="G14" s="134">
        <v>767</v>
      </c>
      <c r="H14" s="130">
        <v>0</v>
      </c>
      <c r="I14" s="134">
        <v>10620</v>
      </c>
      <c r="J14" s="71">
        <v>3.1003911342894392</v>
      </c>
      <c r="K14" s="71" t="s">
        <v>48</v>
      </c>
      <c r="L14" s="131">
        <v>-0.70386064030131834</v>
      </c>
      <c r="M14" s="75">
        <v>194169</v>
      </c>
      <c r="N14" s="75">
        <v>767</v>
      </c>
      <c r="O14" s="75">
        <v>258885</v>
      </c>
      <c r="P14" s="75">
        <v>471524</v>
      </c>
      <c r="Q14" s="71">
        <v>252.15384615384616</v>
      </c>
      <c r="R14" s="71">
        <v>-0.24997972072541863</v>
      </c>
      <c r="S14" s="131">
        <v>-0.58820971997183602</v>
      </c>
      <c r="T14" s="75">
        <v>80863</v>
      </c>
      <c r="U14" s="77">
        <v>258885</v>
      </c>
      <c r="V14" s="165">
        <v>733296</v>
      </c>
      <c r="W14" s="24"/>
      <c r="X14" s="24"/>
      <c r="Y14" s="24"/>
      <c r="Z14" s="24"/>
      <c r="AA14" s="24"/>
      <c r="AB14" s="24"/>
      <c r="AC14" s="24"/>
      <c r="AD14" s="24"/>
      <c r="AE14" s="24"/>
      <c r="AF14" s="24"/>
      <c r="AG14" s="24"/>
      <c r="AH14" s="24"/>
      <c r="AI14" s="24"/>
      <c r="AJ14" s="24"/>
      <c r="AK14" s="24"/>
      <c r="AL14" s="24"/>
    </row>
    <row r="15" spans="1:38" s="25" customFormat="1" ht="14.4">
      <c r="A15" s="11"/>
      <c r="B15" s="14"/>
      <c r="C15" s="163" t="s">
        <v>8</v>
      </c>
      <c r="D15" s="37"/>
      <c r="E15" s="129"/>
      <c r="F15" s="132"/>
      <c r="G15" s="132"/>
      <c r="H15" s="132"/>
      <c r="I15" s="132"/>
      <c r="J15" s="71"/>
      <c r="K15" s="71"/>
      <c r="L15" s="133"/>
      <c r="M15" s="166"/>
      <c r="N15" s="166"/>
      <c r="O15" s="166"/>
      <c r="P15" s="166"/>
      <c r="Q15" s="71"/>
      <c r="R15" s="72"/>
      <c r="S15" s="133"/>
      <c r="T15" s="49"/>
      <c r="U15" s="50"/>
      <c r="V15" s="167"/>
      <c r="W15" s="24"/>
      <c r="X15" s="24"/>
      <c r="Y15" s="24"/>
      <c r="Z15" s="24"/>
      <c r="AA15" s="24"/>
      <c r="AB15" s="24"/>
      <c r="AC15" s="24"/>
      <c r="AD15" s="24"/>
      <c r="AE15" s="24"/>
      <c r="AF15" s="24"/>
      <c r="AG15" s="24"/>
      <c r="AH15" s="24"/>
      <c r="AI15" s="24"/>
      <c r="AJ15" s="24"/>
      <c r="AK15" s="24"/>
      <c r="AL15" s="24"/>
    </row>
    <row r="16" spans="1:38" s="25" customFormat="1" ht="14.4">
      <c r="A16" s="11"/>
      <c r="B16" s="14"/>
      <c r="C16" s="164"/>
      <c r="D16" s="37" t="s">
        <v>19</v>
      </c>
      <c r="E16" s="129"/>
      <c r="F16" s="134">
        <v>71</v>
      </c>
      <c r="G16" s="134">
        <v>10</v>
      </c>
      <c r="H16" s="130">
        <v>0</v>
      </c>
      <c r="I16" s="134">
        <v>68</v>
      </c>
      <c r="J16" s="71">
        <v>6.1</v>
      </c>
      <c r="K16" s="71" t="s">
        <v>48</v>
      </c>
      <c r="L16" s="131">
        <v>4.4117647058823595E-2</v>
      </c>
      <c r="M16" s="75">
        <v>391</v>
      </c>
      <c r="N16" s="75">
        <v>14</v>
      </c>
      <c r="O16" s="75">
        <v>43</v>
      </c>
      <c r="P16" s="75">
        <v>430</v>
      </c>
      <c r="Q16" s="71">
        <v>26.928571428571427</v>
      </c>
      <c r="R16" s="71">
        <v>8.0930232558139537</v>
      </c>
      <c r="S16" s="131">
        <v>-9.0697674418604657E-2</v>
      </c>
      <c r="T16" s="75">
        <v>283</v>
      </c>
      <c r="U16" s="77">
        <v>43</v>
      </c>
      <c r="V16" s="165">
        <v>827</v>
      </c>
      <c r="W16" s="24"/>
      <c r="X16" s="24"/>
      <c r="Y16" s="24"/>
      <c r="Z16" s="24"/>
      <c r="AA16" s="24"/>
      <c r="AB16" s="24"/>
      <c r="AC16" s="24"/>
      <c r="AD16" s="24"/>
      <c r="AE16" s="24"/>
      <c r="AF16" s="24"/>
      <c r="AG16" s="24"/>
      <c r="AH16" s="24"/>
      <c r="AI16" s="24"/>
      <c r="AJ16" s="24"/>
      <c r="AK16" s="24"/>
      <c r="AL16" s="24"/>
    </row>
    <row r="17" spans="1:38" s="25" customFormat="1" ht="14.4">
      <c r="A17" s="11"/>
      <c r="B17" s="14"/>
      <c r="C17" s="164"/>
      <c r="D17" s="37" t="s">
        <v>20</v>
      </c>
      <c r="E17" s="129"/>
      <c r="F17" s="134">
        <v>271417</v>
      </c>
      <c r="G17" s="134">
        <v>23553</v>
      </c>
      <c r="H17" s="130">
        <v>0</v>
      </c>
      <c r="I17" s="134">
        <v>261197</v>
      </c>
      <c r="J17" s="71">
        <v>10.523670020804143</v>
      </c>
      <c r="K17" s="71" t="s">
        <v>48</v>
      </c>
      <c r="L17" s="131">
        <v>3.9127555063802388E-2</v>
      </c>
      <c r="M17" s="75">
        <v>805117</v>
      </c>
      <c r="N17" s="75">
        <v>28476</v>
      </c>
      <c r="O17" s="75">
        <v>140552</v>
      </c>
      <c r="P17" s="75">
        <v>1301649</v>
      </c>
      <c r="Q17" s="71">
        <v>27.273528585475489</v>
      </c>
      <c r="R17" s="71">
        <v>4.7282500426888268</v>
      </c>
      <c r="S17" s="131">
        <v>-0.38146382012355096</v>
      </c>
      <c r="T17" s="75">
        <v>465109</v>
      </c>
      <c r="U17" s="77">
        <v>140552</v>
      </c>
      <c r="V17" s="165">
        <v>2552942</v>
      </c>
      <c r="W17" s="24"/>
      <c r="X17" s="24"/>
      <c r="Y17" s="24"/>
      <c r="Z17" s="24"/>
      <c r="AA17" s="24"/>
      <c r="AB17" s="24"/>
      <c r="AC17" s="24"/>
      <c r="AD17" s="24"/>
      <c r="AE17" s="24"/>
      <c r="AF17" s="24"/>
      <c r="AG17" s="24"/>
      <c r="AH17" s="24"/>
      <c r="AI17" s="24"/>
      <c r="AJ17" s="24"/>
      <c r="AK17" s="24"/>
      <c r="AL17" s="24"/>
    </row>
    <row r="18" spans="1:38" s="25" customFormat="1" ht="14.4">
      <c r="A18" s="11"/>
      <c r="B18" s="14"/>
      <c r="C18" s="163" t="s">
        <v>6</v>
      </c>
      <c r="D18" s="37"/>
      <c r="E18" s="129"/>
      <c r="F18" s="135"/>
      <c r="G18" s="135"/>
      <c r="H18" s="135"/>
      <c r="I18" s="135"/>
      <c r="J18" s="71"/>
      <c r="K18" s="71"/>
      <c r="L18" s="131"/>
      <c r="M18" s="166"/>
      <c r="N18" s="166"/>
      <c r="O18" s="166"/>
      <c r="P18" s="166"/>
      <c r="Q18" s="71"/>
      <c r="R18" s="71"/>
      <c r="S18" s="131"/>
      <c r="T18" s="49"/>
      <c r="U18" s="50"/>
      <c r="V18" s="167"/>
      <c r="W18" s="24"/>
      <c r="X18" s="24"/>
      <c r="Y18" s="24"/>
      <c r="Z18" s="24"/>
      <c r="AA18" s="24"/>
      <c r="AB18" s="24"/>
      <c r="AC18" s="24"/>
      <c r="AD18" s="24"/>
      <c r="AE18" s="24"/>
      <c r="AF18" s="24"/>
      <c r="AG18" s="24"/>
      <c r="AH18" s="24"/>
      <c r="AI18" s="24"/>
      <c r="AJ18" s="24"/>
      <c r="AK18" s="24"/>
      <c r="AL18" s="24"/>
    </row>
    <row r="19" spans="1:38" s="25" customFormat="1" ht="14.4">
      <c r="A19" s="11"/>
      <c r="B19" s="14"/>
      <c r="C19" s="164"/>
      <c r="D19" s="37" t="s">
        <v>19</v>
      </c>
      <c r="E19" s="129"/>
      <c r="F19" s="134">
        <v>59</v>
      </c>
      <c r="G19" s="130">
        <v>0</v>
      </c>
      <c r="H19" s="130">
        <v>1</v>
      </c>
      <c r="I19" s="134">
        <v>32</v>
      </c>
      <c r="J19" s="71" t="s">
        <v>48</v>
      </c>
      <c r="K19" s="71">
        <v>58</v>
      </c>
      <c r="L19" s="131">
        <v>0.84375</v>
      </c>
      <c r="M19" s="75">
        <v>226</v>
      </c>
      <c r="N19" s="75">
        <v>0</v>
      </c>
      <c r="O19" s="75">
        <v>4</v>
      </c>
      <c r="P19" s="75">
        <v>101</v>
      </c>
      <c r="Q19" s="71" t="s">
        <v>48</v>
      </c>
      <c r="R19" s="71">
        <v>55.5</v>
      </c>
      <c r="S19" s="131">
        <v>1.2376237623762378</v>
      </c>
      <c r="T19" s="75">
        <v>23</v>
      </c>
      <c r="U19" s="77">
        <v>4</v>
      </c>
      <c r="V19" s="165">
        <v>191</v>
      </c>
      <c r="W19" s="24"/>
      <c r="X19" s="24"/>
      <c r="Y19" s="24"/>
      <c r="Z19" s="24"/>
      <c r="AA19" s="24"/>
      <c r="AB19" s="24"/>
      <c r="AC19" s="24"/>
      <c r="AD19" s="24"/>
      <c r="AE19" s="24"/>
      <c r="AF19" s="24"/>
      <c r="AG19" s="24"/>
      <c r="AH19" s="24"/>
      <c r="AI19" s="24"/>
      <c r="AJ19" s="24"/>
      <c r="AK19" s="24"/>
      <c r="AL19" s="24"/>
    </row>
    <row r="20" spans="1:38" s="25" customFormat="1" ht="14.4">
      <c r="A20" s="11"/>
      <c r="B20" s="14"/>
      <c r="C20" s="164"/>
      <c r="D20" s="37" t="s">
        <v>20</v>
      </c>
      <c r="E20" s="129"/>
      <c r="F20" s="134">
        <v>80804</v>
      </c>
      <c r="G20" s="130">
        <v>0</v>
      </c>
      <c r="H20" s="130">
        <v>111</v>
      </c>
      <c r="I20" s="134">
        <v>40651</v>
      </c>
      <c r="J20" s="71" t="s">
        <v>48</v>
      </c>
      <c r="K20" s="71">
        <v>726.96396396396392</v>
      </c>
      <c r="L20" s="131">
        <v>0.98774937885906855</v>
      </c>
      <c r="M20" s="75">
        <v>239292</v>
      </c>
      <c r="N20" s="75">
        <v>0</v>
      </c>
      <c r="O20" s="75">
        <v>1753</v>
      </c>
      <c r="P20" s="75">
        <v>117191</v>
      </c>
      <c r="Q20" s="71" t="s">
        <v>48</v>
      </c>
      <c r="R20" s="71">
        <v>135.50427837992012</v>
      </c>
      <c r="S20" s="131">
        <v>1.0418974153305287</v>
      </c>
      <c r="T20" s="75">
        <v>8611</v>
      </c>
      <c r="U20" s="77">
        <v>1753</v>
      </c>
      <c r="V20" s="165">
        <v>254421</v>
      </c>
      <c r="W20" s="24"/>
      <c r="X20" s="24"/>
      <c r="Y20" s="24"/>
      <c r="Z20" s="24"/>
      <c r="AA20" s="24"/>
      <c r="AB20" s="24"/>
      <c r="AC20" s="24"/>
      <c r="AD20" s="24"/>
      <c r="AE20" s="24"/>
      <c r="AF20" s="24"/>
      <c r="AG20" s="24"/>
      <c r="AH20" s="24"/>
      <c r="AI20" s="24"/>
      <c r="AJ20" s="24"/>
      <c r="AK20" s="24"/>
      <c r="AL20" s="24"/>
    </row>
    <row r="21" spans="1:38" s="25" customFormat="1" ht="14.4">
      <c r="A21" s="11"/>
      <c r="B21" s="14"/>
      <c r="C21" s="163" t="s">
        <v>4</v>
      </c>
      <c r="D21" s="37"/>
      <c r="E21" s="168"/>
      <c r="F21" s="135"/>
      <c r="G21" s="135"/>
      <c r="H21" s="135"/>
      <c r="I21" s="135"/>
      <c r="J21" s="71"/>
      <c r="K21" s="71"/>
      <c r="L21" s="131"/>
      <c r="M21" s="166"/>
      <c r="N21" s="166"/>
      <c r="O21" s="166"/>
      <c r="P21" s="166"/>
      <c r="Q21" s="71"/>
      <c r="R21" s="71"/>
      <c r="S21" s="131"/>
      <c r="T21" s="49"/>
      <c r="U21" s="50"/>
      <c r="V21" s="167"/>
      <c r="W21" s="24"/>
      <c r="X21" s="24"/>
      <c r="Y21" s="24"/>
      <c r="Z21" s="24"/>
      <c r="AA21" s="24"/>
      <c r="AB21" s="24"/>
      <c r="AC21" s="24"/>
      <c r="AD21" s="24"/>
      <c r="AE21" s="24"/>
      <c r="AF21" s="24"/>
      <c r="AG21" s="24"/>
      <c r="AH21" s="24"/>
      <c r="AI21" s="24"/>
      <c r="AJ21" s="24"/>
      <c r="AK21" s="24"/>
      <c r="AL21" s="24"/>
    </row>
    <row r="22" spans="1:38" s="25" customFormat="1" ht="14.4">
      <c r="A22" s="11"/>
      <c r="B22" s="14"/>
      <c r="C22" s="164"/>
      <c r="D22" s="37" t="s">
        <v>19</v>
      </c>
      <c r="E22" s="168"/>
      <c r="F22" s="136">
        <v>83</v>
      </c>
      <c r="G22" s="134">
        <v>22</v>
      </c>
      <c r="H22" s="130">
        <v>0</v>
      </c>
      <c r="I22" s="134">
        <v>95</v>
      </c>
      <c r="J22" s="71">
        <v>2.7727272727272729</v>
      </c>
      <c r="K22" s="71" t="s">
        <v>48</v>
      </c>
      <c r="L22" s="131">
        <v>-0.12631578947368416</v>
      </c>
      <c r="M22" s="75">
        <v>683</v>
      </c>
      <c r="N22" s="75">
        <v>29</v>
      </c>
      <c r="O22" s="75">
        <v>406</v>
      </c>
      <c r="P22" s="75">
        <v>687</v>
      </c>
      <c r="Q22" s="71">
        <v>22.551724137931036</v>
      </c>
      <c r="R22" s="71">
        <v>0.68226600985221686</v>
      </c>
      <c r="S22" s="131">
        <v>-5.8224163027656983E-3</v>
      </c>
      <c r="T22" s="75">
        <v>411</v>
      </c>
      <c r="U22" s="77">
        <v>406</v>
      </c>
      <c r="V22" s="165">
        <v>1205</v>
      </c>
      <c r="W22" s="24"/>
      <c r="X22" s="24"/>
      <c r="Y22" s="24"/>
      <c r="Z22" s="24"/>
      <c r="AA22" s="24"/>
      <c r="AB22" s="24"/>
      <c r="AC22" s="24"/>
      <c r="AD22" s="24"/>
      <c r="AE22" s="24"/>
      <c r="AF22" s="24"/>
      <c r="AG22" s="24"/>
      <c r="AH22" s="24"/>
      <c r="AI22" s="24"/>
      <c r="AJ22" s="24"/>
      <c r="AK22" s="24"/>
      <c r="AL22" s="24"/>
    </row>
    <row r="23" spans="1:38" s="25" customFormat="1" ht="14.4">
      <c r="A23" s="11"/>
      <c r="B23" s="14"/>
      <c r="C23" s="164"/>
      <c r="D23" s="37" t="s">
        <v>20</v>
      </c>
      <c r="E23" s="129"/>
      <c r="F23" s="136">
        <v>288977</v>
      </c>
      <c r="G23" s="134">
        <v>30147</v>
      </c>
      <c r="H23" s="130">
        <v>0</v>
      </c>
      <c r="I23" s="134">
        <v>321844</v>
      </c>
      <c r="J23" s="71">
        <v>8.5855972401897365</v>
      </c>
      <c r="K23" s="71" t="s">
        <v>48</v>
      </c>
      <c r="L23" s="131">
        <v>-0.10212090329476398</v>
      </c>
      <c r="M23" s="75">
        <v>1642042</v>
      </c>
      <c r="N23" s="75">
        <v>35258</v>
      </c>
      <c r="O23" s="75">
        <v>833999</v>
      </c>
      <c r="P23" s="75">
        <v>2333598</v>
      </c>
      <c r="Q23" s="71">
        <v>45.572182199784443</v>
      </c>
      <c r="R23" s="71">
        <v>0.96887766052477287</v>
      </c>
      <c r="S23" s="131">
        <v>-0.29634752858032964</v>
      </c>
      <c r="T23" s="75">
        <v>687449</v>
      </c>
      <c r="U23" s="77">
        <v>833999</v>
      </c>
      <c r="V23" s="165">
        <v>3859183</v>
      </c>
      <c r="W23" s="24"/>
      <c r="X23" s="24"/>
      <c r="Y23" s="24"/>
      <c r="Z23" s="24"/>
      <c r="AA23" s="24"/>
      <c r="AB23" s="24"/>
      <c r="AC23" s="24"/>
      <c r="AD23" s="24"/>
      <c r="AE23" s="24"/>
      <c r="AF23" s="24"/>
      <c r="AG23" s="24"/>
      <c r="AH23" s="24"/>
      <c r="AI23" s="24"/>
      <c r="AJ23" s="24"/>
      <c r="AK23" s="24"/>
      <c r="AL23" s="24"/>
    </row>
    <row r="24" spans="1:38" s="25" customFormat="1" ht="14.4">
      <c r="A24" s="11"/>
      <c r="B24" s="14"/>
      <c r="C24" s="163" t="s">
        <v>7</v>
      </c>
      <c r="D24" s="37"/>
      <c r="E24" s="129"/>
      <c r="F24" s="135"/>
      <c r="G24" s="135"/>
      <c r="H24" s="135"/>
      <c r="I24" s="135"/>
      <c r="J24" s="71"/>
      <c r="K24" s="71"/>
      <c r="L24" s="131"/>
      <c r="M24" s="166"/>
      <c r="N24" s="166"/>
      <c r="O24" s="166"/>
      <c r="P24" s="166"/>
      <c r="Q24" s="71"/>
      <c r="R24" s="71"/>
      <c r="S24" s="131"/>
      <c r="T24" s="49"/>
      <c r="U24" s="50"/>
      <c r="V24" s="167"/>
      <c r="W24" s="24"/>
      <c r="X24" s="24"/>
      <c r="Y24" s="24"/>
      <c r="Z24" s="24"/>
      <c r="AA24" s="24"/>
      <c r="AB24" s="24"/>
      <c r="AC24" s="24"/>
      <c r="AD24" s="24"/>
      <c r="AE24" s="24"/>
      <c r="AF24" s="24"/>
      <c r="AG24" s="24"/>
      <c r="AH24" s="24"/>
      <c r="AI24" s="24"/>
      <c r="AJ24" s="24"/>
      <c r="AK24" s="24"/>
      <c r="AL24" s="24"/>
    </row>
    <row r="25" spans="1:38" s="25" customFormat="1" ht="14.4">
      <c r="A25" s="11"/>
      <c r="B25" s="14"/>
      <c r="C25" s="164"/>
      <c r="D25" s="37" t="s">
        <v>19</v>
      </c>
      <c r="E25" s="129"/>
      <c r="F25" s="134">
        <v>33</v>
      </c>
      <c r="G25" s="134">
        <v>9</v>
      </c>
      <c r="H25" s="130">
        <v>0</v>
      </c>
      <c r="I25" s="134">
        <v>36</v>
      </c>
      <c r="J25" s="71">
        <v>2.6666666666666665</v>
      </c>
      <c r="K25" s="71" t="s">
        <v>48</v>
      </c>
      <c r="L25" s="131">
        <v>-8.333333333333337E-2</v>
      </c>
      <c r="M25" s="75">
        <v>156</v>
      </c>
      <c r="N25" s="75">
        <v>37</v>
      </c>
      <c r="O25" s="75">
        <v>9</v>
      </c>
      <c r="P25" s="75">
        <v>169</v>
      </c>
      <c r="Q25" s="71">
        <v>3.2162162162162158</v>
      </c>
      <c r="R25" s="71">
        <v>16.333333333333332</v>
      </c>
      <c r="S25" s="131">
        <v>-7.6923076923076872E-2</v>
      </c>
      <c r="T25" s="75">
        <v>107</v>
      </c>
      <c r="U25" s="77">
        <v>32</v>
      </c>
      <c r="V25" s="165">
        <v>372</v>
      </c>
      <c r="W25" s="24"/>
      <c r="X25" s="24"/>
      <c r="Y25" s="24"/>
      <c r="Z25" s="24"/>
      <c r="AA25" s="24"/>
      <c r="AB25" s="24"/>
      <c r="AC25" s="24"/>
      <c r="AD25" s="24"/>
      <c r="AE25" s="24"/>
      <c r="AF25" s="24"/>
      <c r="AG25" s="24"/>
      <c r="AH25" s="24"/>
      <c r="AI25" s="24"/>
      <c r="AJ25" s="24"/>
      <c r="AK25" s="24"/>
      <c r="AL25" s="24"/>
    </row>
    <row r="26" spans="1:38" s="25" customFormat="1" ht="14.4">
      <c r="A26" s="11"/>
      <c r="B26" s="14"/>
      <c r="C26" s="164"/>
      <c r="D26" s="37" t="s">
        <v>20</v>
      </c>
      <c r="E26" s="129"/>
      <c r="F26" s="134">
        <v>73604</v>
      </c>
      <c r="G26" s="134">
        <v>14049</v>
      </c>
      <c r="H26" s="130">
        <v>0</v>
      </c>
      <c r="I26" s="134">
        <v>102764</v>
      </c>
      <c r="J26" s="71">
        <v>4.2390917503025127</v>
      </c>
      <c r="K26" s="71" t="s">
        <v>48</v>
      </c>
      <c r="L26" s="131">
        <v>-0.28375695768946319</v>
      </c>
      <c r="M26" s="75">
        <v>250049</v>
      </c>
      <c r="N26" s="75">
        <v>45450</v>
      </c>
      <c r="O26" s="75">
        <v>40221</v>
      </c>
      <c r="P26" s="75">
        <v>477135</v>
      </c>
      <c r="Q26" s="71">
        <v>4.5016281628162815</v>
      </c>
      <c r="R26" s="71">
        <v>5.216876755923523</v>
      </c>
      <c r="S26" s="131">
        <v>-0.47593657979397863</v>
      </c>
      <c r="T26" s="75">
        <v>147132</v>
      </c>
      <c r="U26" s="77">
        <v>59180</v>
      </c>
      <c r="V26" s="165">
        <v>902015</v>
      </c>
      <c r="W26" s="24"/>
      <c r="X26" s="24"/>
      <c r="Y26" s="24"/>
      <c r="Z26" s="24"/>
      <c r="AA26" s="24"/>
      <c r="AB26" s="24"/>
      <c r="AC26" s="24"/>
      <c r="AD26" s="24"/>
      <c r="AE26" s="24"/>
      <c r="AF26" s="24"/>
      <c r="AG26" s="24"/>
      <c r="AH26" s="24"/>
      <c r="AI26" s="24"/>
      <c r="AJ26" s="24"/>
      <c r="AK26" s="24"/>
      <c r="AL26" s="24"/>
    </row>
    <row r="27" spans="1:38" s="25" customFormat="1" ht="14.4">
      <c r="A27" s="11"/>
      <c r="B27" s="14"/>
      <c r="C27" s="163" t="s">
        <v>18</v>
      </c>
      <c r="D27" s="37"/>
      <c r="E27" s="129"/>
      <c r="F27" s="135"/>
      <c r="G27" s="135"/>
      <c r="H27" s="135"/>
      <c r="I27" s="135"/>
      <c r="J27" s="71"/>
      <c r="K27" s="71"/>
      <c r="L27" s="131"/>
      <c r="M27" s="166"/>
      <c r="N27" s="166"/>
      <c r="O27" s="166"/>
      <c r="P27" s="166"/>
      <c r="Q27" s="71"/>
      <c r="R27" s="71"/>
      <c r="S27" s="131"/>
      <c r="T27" s="49"/>
      <c r="U27" s="50"/>
      <c r="V27" s="167"/>
      <c r="W27" s="24"/>
      <c r="X27" s="24"/>
      <c r="Y27" s="24"/>
      <c r="Z27" s="24"/>
      <c r="AA27" s="24"/>
      <c r="AB27" s="24"/>
      <c r="AC27" s="24"/>
      <c r="AD27" s="24"/>
      <c r="AE27" s="24"/>
      <c r="AF27" s="24"/>
      <c r="AG27" s="24"/>
      <c r="AH27" s="24"/>
      <c r="AI27" s="24"/>
      <c r="AJ27" s="24"/>
      <c r="AK27" s="24"/>
      <c r="AL27" s="24"/>
    </row>
    <row r="28" spans="1:38" s="25" customFormat="1" ht="14.4">
      <c r="A28" s="15"/>
      <c r="B28" s="14"/>
      <c r="C28" s="164"/>
      <c r="D28" s="37" t="s">
        <v>19</v>
      </c>
      <c r="E28" s="129"/>
      <c r="F28" s="134">
        <v>65</v>
      </c>
      <c r="G28" s="134">
        <v>16</v>
      </c>
      <c r="H28" s="130">
        <v>1</v>
      </c>
      <c r="I28" s="134">
        <v>46</v>
      </c>
      <c r="J28" s="71">
        <v>3.0625</v>
      </c>
      <c r="K28" s="71">
        <v>64</v>
      </c>
      <c r="L28" s="131">
        <v>0.41304347826086962</v>
      </c>
      <c r="M28" s="75">
        <v>274</v>
      </c>
      <c r="N28" s="75">
        <v>40</v>
      </c>
      <c r="O28" s="75">
        <v>2</v>
      </c>
      <c r="P28" s="75">
        <v>172</v>
      </c>
      <c r="Q28" s="71">
        <v>5.85</v>
      </c>
      <c r="R28" s="71">
        <v>136</v>
      </c>
      <c r="S28" s="131">
        <v>0.59302325581395343</v>
      </c>
      <c r="T28" s="75">
        <v>124</v>
      </c>
      <c r="U28" s="77">
        <v>37</v>
      </c>
      <c r="V28" s="165">
        <v>363</v>
      </c>
      <c r="W28" s="24"/>
      <c r="X28" s="24"/>
      <c r="Y28" s="24"/>
      <c r="Z28" s="24"/>
      <c r="AA28" s="24"/>
      <c r="AB28" s="24"/>
      <c r="AC28" s="24"/>
      <c r="AD28" s="24"/>
      <c r="AE28" s="24"/>
      <c r="AF28" s="24"/>
      <c r="AG28" s="24"/>
      <c r="AH28" s="24"/>
      <c r="AI28" s="24"/>
      <c r="AJ28" s="24"/>
      <c r="AK28" s="24"/>
      <c r="AL28" s="24"/>
    </row>
    <row r="29" spans="1:38" s="25" customFormat="1" ht="14.4">
      <c r="A29" s="11"/>
      <c r="B29" s="14"/>
      <c r="C29" s="164"/>
      <c r="D29" s="37" t="s">
        <v>20</v>
      </c>
      <c r="E29" s="129"/>
      <c r="F29" s="134">
        <v>139592</v>
      </c>
      <c r="G29" s="134">
        <v>23981</v>
      </c>
      <c r="H29" s="130">
        <v>6081</v>
      </c>
      <c r="I29" s="134">
        <v>131948</v>
      </c>
      <c r="J29" s="71">
        <v>4.820941578749844</v>
      </c>
      <c r="K29" s="71">
        <v>21.955434961355039</v>
      </c>
      <c r="L29" s="131">
        <v>5.7931912571619115E-2</v>
      </c>
      <c r="M29" s="75">
        <v>359005</v>
      </c>
      <c r="N29" s="75">
        <v>56633</v>
      </c>
      <c r="O29" s="75">
        <v>9186</v>
      </c>
      <c r="P29" s="75">
        <v>443129</v>
      </c>
      <c r="Q29" s="71">
        <v>5.3391485529638194</v>
      </c>
      <c r="R29" s="71">
        <v>38.081754844328323</v>
      </c>
      <c r="S29" s="131">
        <v>-0.18984088154916512</v>
      </c>
      <c r="T29" s="75">
        <v>165083</v>
      </c>
      <c r="U29" s="77">
        <v>29062</v>
      </c>
      <c r="V29" s="165">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16</v>
      </c>
      <c r="D30" s="169"/>
      <c r="E30" s="170"/>
      <c r="F30" s="137">
        <v>312</v>
      </c>
      <c r="G30" s="137">
        <v>63</v>
      </c>
      <c r="H30" s="137">
        <v>2</v>
      </c>
      <c r="I30" s="137">
        <v>283</v>
      </c>
      <c r="J30" s="138">
        <v>3.9523809523809526</v>
      </c>
      <c r="K30" s="138">
        <v>155</v>
      </c>
      <c r="L30" s="139">
        <v>0.10247349823321561</v>
      </c>
      <c r="M30" s="140">
        <v>1957</v>
      </c>
      <c r="N30" s="140">
        <v>126</v>
      </c>
      <c r="O30" s="140">
        <v>609</v>
      </c>
      <c r="P30" s="140">
        <v>1805</v>
      </c>
      <c r="Q30" s="138">
        <v>14.531746031746032</v>
      </c>
      <c r="R30" s="138">
        <v>2.2134646962233169</v>
      </c>
      <c r="S30" s="139">
        <v>8.4210526315789513E-2</v>
      </c>
      <c r="T30" s="140">
        <v>1059</v>
      </c>
      <c r="U30" s="140">
        <v>667</v>
      </c>
      <c r="V30" s="171">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17</v>
      </c>
      <c r="D31" s="172"/>
      <c r="E31" s="173"/>
      <c r="F31" s="141">
        <v>857539</v>
      </c>
      <c r="G31" s="141">
        <v>92497</v>
      </c>
      <c r="H31" s="141">
        <v>6192</v>
      </c>
      <c r="I31" s="141">
        <v>869024</v>
      </c>
      <c r="J31" s="142">
        <v>8.270992572732089</v>
      </c>
      <c r="K31" s="142">
        <v>137.49144056847544</v>
      </c>
      <c r="L31" s="143">
        <v>-1.3215975623227849E-2</v>
      </c>
      <c r="M31" s="144">
        <v>3489674</v>
      </c>
      <c r="N31" s="144">
        <v>166584</v>
      </c>
      <c r="O31" s="144">
        <v>1284596</v>
      </c>
      <c r="P31" s="144">
        <v>5144226</v>
      </c>
      <c r="Q31" s="142">
        <v>19.948434423474044</v>
      </c>
      <c r="R31" s="142">
        <v>1.7165536869179103</v>
      </c>
      <c r="S31" s="143">
        <v>-0.32163283650446151</v>
      </c>
      <c r="T31" s="144">
        <v>1554247</v>
      </c>
      <c r="U31" s="144">
        <v>1323431</v>
      </c>
      <c r="V31" s="174">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175"/>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ht="14.4"/>
    <row r="35" spans="1:22" ht="14.4"/>
    <row r="36" spans="1:22" ht="14.4"/>
    <row r="37" spans="1:22" ht="14.4"/>
    <row r="38" spans="1:22" ht="14.4"/>
    <row r="39" spans="1:22" ht="14.4"/>
    <row r="40" spans="1:22" ht="14.4"/>
    <row r="41" spans="1:22" ht="14.4"/>
    <row r="42" spans="1:22" ht="14.4"/>
    <row r="43" spans="1:22" ht="14.4"/>
    <row r="44" spans="1:22" ht="14.4"/>
    <row r="45" spans="1:22" ht="14.4"/>
    <row r="46" spans="1:22" ht="14.4"/>
    <row r="47" spans="1:22" ht="14.4"/>
    <row r="48" spans="1:22" ht="14.4"/>
    <row r="49" ht="14.4"/>
    <row r="50" ht="14.4"/>
    <row r="51" ht="14.4"/>
    <row r="52" ht="14.4"/>
    <row r="53" ht="14.4"/>
    <row r="54" ht="14.4"/>
    <row r="55" ht="14.4"/>
    <row r="56" ht="14.4"/>
    <row r="57" ht="14.4"/>
    <row r="58" ht="14.4"/>
  </sheetData>
  <mergeCells count="3">
    <mergeCell ref="M9:S9"/>
    <mergeCell ref="T9:V9"/>
    <mergeCell ref="F9:L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E3" workbookViewId="0">
      <selection activeCell="M6" sqref="M6:V6"/>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84"/>
      <c r="C3" s="29"/>
      <c r="D3" s="29"/>
      <c r="E3" s="29"/>
      <c r="F3" s="29"/>
      <c r="G3" s="29"/>
      <c r="H3" s="29"/>
      <c r="I3" s="29"/>
      <c r="J3" s="29"/>
      <c r="K3" s="29"/>
      <c r="L3" s="29"/>
      <c r="M3" s="29"/>
      <c r="N3" s="29"/>
      <c r="O3" s="29"/>
      <c r="P3" s="29"/>
      <c r="Q3" s="29"/>
      <c r="R3" s="29"/>
      <c r="S3" s="29"/>
      <c r="T3" s="29"/>
      <c r="U3" s="29"/>
      <c r="V3" s="30">
        <v>44758</v>
      </c>
      <c r="W3" s="10"/>
    </row>
    <row r="4" spans="1:38" ht="16.2">
      <c r="A4" s="11"/>
      <c r="B4" s="86" t="s">
        <v>11</v>
      </c>
      <c r="C4" s="31"/>
      <c r="D4" s="29"/>
      <c r="E4" s="65" t="s">
        <v>58</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125" customFormat="1">
      <c r="A6" s="11"/>
      <c r="B6"/>
      <c r="C6" s="89" t="s">
        <v>11</v>
      </c>
      <c r="D6" s="90"/>
      <c r="E6" s="90"/>
      <c r="F6" s="145" t="s">
        <v>59</v>
      </c>
      <c r="G6" s="145"/>
      <c r="H6" s="145"/>
      <c r="I6" s="145"/>
      <c r="J6" s="145"/>
      <c r="K6" s="145"/>
      <c r="L6" s="146"/>
      <c r="M6" s="147" t="s">
        <v>60</v>
      </c>
      <c r="N6" s="145"/>
      <c r="O6" s="145"/>
      <c r="P6" s="145"/>
      <c r="Q6" s="145"/>
      <c r="R6" s="145"/>
      <c r="S6" s="146"/>
      <c r="T6" s="147" t="s">
        <v>25</v>
      </c>
      <c r="U6" s="145"/>
      <c r="V6" s="145"/>
      <c r="W6" s="24"/>
      <c r="X6" s="124"/>
      <c r="Y6" s="124"/>
      <c r="Z6" s="124"/>
      <c r="AA6" s="124"/>
      <c r="AB6" s="124"/>
      <c r="AC6" s="124"/>
      <c r="AD6" s="124"/>
      <c r="AE6" s="124"/>
      <c r="AF6" s="124"/>
      <c r="AG6" s="124"/>
      <c r="AH6" s="124"/>
      <c r="AI6" s="124"/>
      <c r="AJ6" s="124"/>
      <c r="AK6" s="124"/>
      <c r="AL6" s="124"/>
    </row>
    <row r="7" spans="1:38" s="25" customFormat="1">
      <c r="A7" s="11"/>
      <c r="B7" s="21"/>
      <c r="C7" s="92"/>
      <c r="D7" s="93"/>
      <c r="E7" s="93"/>
      <c r="F7" s="126"/>
      <c r="G7" s="35"/>
      <c r="H7" s="35"/>
      <c r="I7" s="35"/>
      <c r="J7" s="35"/>
      <c r="K7" s="35"/>
      <c r="L7" s="127"/>
      <c r="M7" s="35"/>
      <c r="N7" s="35"/>
      <c r="O7" s="35"/>
      <c r="P7" s="35"/>
      <c r="Q7" s="35"/>
      <c r="R7" s="35"/>
      <c r="S7" s="127"/>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97" t="s">
        <v>21</v>
      </c>
      <c r="D8" s="98"/>
      <c r="E8" s="99"/>
      <c r="F8" s="128">
        <v>2022</v>
      </c>
      <c r="G8" s="58">
        <v>2021</v>
      </c>
      <c r="H8" s="58">
        <v>2020</v>
      </c>
      <c r="I8" s="58">
        <v>2019</v>
      </c>
      <c r="J8" s="102" t="s">
        <v>55</v>
      </c>
      <c r="K8" s="102" t="s">
        <v>56</v>
      </c>
      <c r="L8" s="103" t="s">
        <v>57</v>
      </c>
      <c r="M8" s="59">
        <v>2022</v>
      </c>
      <c r="N8" s="58">
        <v>2021</v>
      </c>
      <c r="O8" s="58">
        <v>2020</v>
      </c>
      <c r="P8" s="58">
        <v>2019</v>
      </c>
      <c r="Q8" s="102" t="s">
        <v>55</v>
      </c>
      <c r="R8" s="102" t="s">
        <v>56</v>
      </c>
      <c r="S8" s="103" t="s">
        <v>57</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105" t="s">
        <v>5</v>
      </c>
      <c r="D9" s="87"/>
      <c r="E9" s="106"/>
      <c r="F9" s="37"/>
      <c r="G9" s="37"/>
      <c r="H9" s="37"/>
      <c r="I9" s="37"/>
      <c r="J9" s="37"/>
      <c r="K9" s="37"/>
      <c r="L9" s="129"/>
      <c r="M9" s="37"/>
      <c r="N9" s="37"/>
      <c r="O9" s="37"/>
      <c r="P9" s="37"/>
      <c r="Q9" s="37"/>
      <c r="R9" s="37"/>
      <c r="S9" s="129"/>
      <c r="T9" s="37"/>
      <c r="U9" s="37"/>
      <c r="V9" s="37"/>
      <c r="W9" s="24"/>
      <c r="X9" s="24"/>
      <c r="Y9" s="24"/>
      <c r="Z9" s="24"/>
      <c r="AA9" s="24"/>
      <c r="AB9" s="24"/>
      <c r="AC9" s="24"/>
      <c r="AD9" s="24"/>
      <c r="AE9" s="24"/>
      <c r="AF9" s="24"/>
      <c r="AG9" s="24"/>
      <c r="AH9" s="24"/>
      <c r="AI9" s="24"/>
      <c r="AJ9" s="24"/>
      <c r="AK9" s="24"/>
      <c r="AL9" s="24"/>
    </row>
    <row r="10" spans="1:38" s="25" customFormat="1">
      <c r="A10" s="11"/>
      <c r="B10" s="14"/>
      <c r="C10" s="107"/>
      <c r="D10" s="87" t="s">
        <v>19</v>
      </c>
      <c r="E10" s="106"/>
      <c r="F10" s="130">
        <v>1</v>
      </c>
      <c r="G10" s="130">
        <v>0</v>
      </c>
      <c r="H10" s="130">
        <v>0</v>
      </c>
      <c r="I10" s="130">
        <v>5</v>
      </c>
      <c r="J10" s="71" t="s">
        <v>48</v>
      </c>
      <c r="K10" s="71" t="s">
        <v>48</v>
      </c>
      <c r="L10" s="131">
        <v>-0.8</v>
      </c>
      <c r="M10" s="75">
        <v>226</v>
      </c>
      <c r="N10" s="75">
        <v>0</v>
      </c>
      <c r="O10" s="75">
        <v>145</v>
      </c>
      <c r="P10" s="75">
        <v>240</v>
      </c>
      <c r="Q10" s="71" t="s">
        <v>48</v>
      </c>
      <c r="R10" s="71">
        <v>0.55862068965517242</v>
      </c>
      <c r="S10" s="131">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107"/>
      <c r="D11" s="87" t="s">
        <v>20</v>
      </c>
      <c r="E11" s="106"/>
      <c r="F11" s="130">
        <v>0</v>
      </c>
      <c r="G11" s="130">
        <v>0</v>
      </c>
      <c r="H11" s="130">
        <v>0</v>
      </c>
      <c r="I11" s="130">
        <v>13509</v>
      </c>
      <c r="J11" s="71" t="s">
        <v>48</v>
      </c>
      <c r="K11" s="71" t="s">
        <v>48</v>
      </c>
      <c r="L11" s="131">
        <v>-1</v>
      </c>
      <c r="M11" s="75">
        <v>191024</v>
      </c>
      <c r="N11" s="75">
        <v>0</v>
      </c>
      <c r="O11" s="75">
        <v>258885</v>
      </c>
      <c r="P11" s="75">
        <v>460904</v>
      </c>
      <c r="Q11" s="71" t="s">
        <v>48</v>
      </c>
      <c r="R11" s="71">
        <v>-0.26212797187940595</v>
      </c>
      <c r="S11" s="131">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105" t="s">
        <v>8</v>
      </c>
      <c r="D12" s="87"/>
      <c r="E12" s="106"/>
      <c r="F12" s="132"/>
      <c r="G12" s="132"/>
      <c r="H12" s="132"/>
      <c r="I12" s="132"/>
      <c r="J12" s="71"/>
      <c r="K12" s="71"/>
      <c r="L12" s="133"/>
      <c r="M12" s="49"/>
      <c r="N12" s="49"/>
      <c r="O12" s="49"/>
      <c r="P12" s="49"/>
      <c r="Q12" s="71"/>
      <c r="R12" s="72"/>
      <c r="S12" s="133"/>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107"/>
      <c r="D13" s="87" t="s">
        <v>19</v>
      </c>
      <c r="E13" s="106"/>
      <c r="F13" s="130">
        <v>74</v>
      </c>
      <c r="G13" s="134">
        <v>4</v>
      </c>
      <c r="H13" s="130">
        <v>0</v>
      </c>
      <c r="I13" s="130">
        <v>70</v>
      </c>
      <c r="J13" s="71">
        <v>17.5</v>
      </c>
      <c r="K13" s="71" t="s">
        <v>48</v>
      </c>
      <c r="L13" s="131">
        <v>5.7142857142857162E-2</v>
      </c>
      <c r="M13" s="75">
        <v>326</v>
      </c>
      <c r="N13" s="75">
        <v>4</v>
      </c>
      <c r="O13" s="75">
        <v>43</v>
      </c>
      <c r="P13" s="75">
        <v>362</v>
      </c>
      <c r="Q13" s="71">
        <v>80.5</v>
      </c>
      <c r="R13" s="71">
        <v>6.5813953488372094</v>
      </c>
      <c r="S13" s="131">
        <v>-9.9447513812154664E-2</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107"/>
      <c r="D14" s="87" t="s">
        <v>20</v>
      </c>
      <c r="E14" s="106"/>
      <c r="F14" s="130">
        <v>182336</v>
      </c>
      <c r="G14" s="134">
        <v>4923</v>
      </c>
      <c r="H14" s="130">
        <v>0</v>
      </c>
      <c r="I14" s="130">
        <v>275367</v>
      </c>
      <c r="J14" s="71">
        <v>36.037578712167381</v>
      </c>
      <c r="K14" s="71" t="s">
        <v>48</v>
      </c>
      <c r="L14" s="131">
        <v>-0.33784367771011048</v>
      </c>
      <c r="M14" s="75">
        <v>533700</v>
      </c>
      <c r="N14" s="75">
        <v>4923</v>
      </c>
      <c r="O14" s="75">
        <v>140552</v>
      </c>
      <c r="P14" s="75">
        <v>1040452</v>
      </c>
      <c r="Q14" s="71">
        <v>107.40950639853747</v>
      </c>
      <c r="R14" s="71">
        <v>2.7971711537366954</v>
      </c>
      <c r="S14" s="131">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105" t="s">
        <v>6</v>
      </c>
      <c r="D15" s="87"/>
      <c r="E15" s="106"/>
      <c r="F15" s="135"/>
      <c r="G15" s="135"/>
      <c r="H15" s="135"/>
      <c r="I15" s="135"/>
      <c r="J15" s="71"/>
      <c r="K15" s="71"/>
      <c r="L15" s="131"/>
      <c r="M15" s="49"/>
      <c r="N15" s="49"/>
      <c r="O15" s="49"/>
      <c r="P15" s="49"/>
      <c r="Q15" s="71"/>
      <c r="R15" s="71"/>
      <c r="S15" s="131"/>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107"/>
      <c r="D16" s="87" t="s">
        <v>19</v>
      </c>
      <c r="E16" s="106"/>
      <c r="F16" s="130">
        <v>62</v>
      </c>
      <c r="G16" s="130">
        <v>0</v>
      </c>
      <c r="H16" s="130">
        <v>0</v>
      </c>
      <c r="I16" s="130">
        <v>27</v>
      </c>
      <c r="J16" s="71" t="s">
        <v>48</v>
      </c>
      <c r="K16" s="71" t="s">
        <v>48</v>
      </c>
      <c r="L16" s="131">
        <v>1.2962962962962963</v>
      </c>
      <c r="M16" s="75">
        <v>167</v>
      </c>
      <c r="N16" s="75">
        <v>0</v>
      </c>
      <c r="O16" s="75">
        <v>3</v>
      </c>
      <c r="P16" s="75">
        <v>69</v>
      </c>
      <c r="Q16" s="71" t="s">
        <v>48</v>
      </c>
      <c r="R16" s="71">
        <v>54.666666666666664</v>
      </c>
      <c r="S16" s="131">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107"/>
      <c r="D17" s="87" t="s">
        <v>20</v>
      </c>
      <c r="E17" s="106"/>
      <c r="F17" s="130">
        <v>76310</v>
      </c>
      <c r="G17" s="130">
        <v>0</v>
      </c>
      <c r="H17" s="130">
        <v>0</v>
      </c>
      <c r="I17" s="136">
        <v>33808</v>
      </c>
      <c r="J17" s="71" t="s">
        <v>48</v>
      </c>
      <c r="K17" s="71" t="s">
        <v>48</v>
      </c>
      <c r="L17" s="131">
        <v>1.257158069096072</v>
      </c>
      <c r="M17" s="75">
        <v>158488</v>
      </c>
      <c r="N17" s="75">
        <v>0</v>
      </c>
      <c r="O17" s="75">
        <v>1642</v>
      </c>
      <c r="P17" s="75">
        <v>76540</v>
      </c>
      <c r="Q17" s="71" t="s">
        <v>48</v>
      </c>
      <c r="R17" s="71">
        <v>95.521315468940315</v>
      </c>
      <c r="S17" s="13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105" t="s">
        <v>4</v>
      </c>
      <c r="D18" s="87"/>
      <c r="E18" s="115"/>
      <c r="F18" s="135"/>
      <c r="G18" s="135"/>
      <c r="H18" s="135"/>
      <c r="I18" s="135"/>
      <c r="J18" s="71"/>
      <c r="K18" s="71"/>
      <c r="L18" s="131"/>
      <c r="M18" s="49"/>
      <c r="N18" s="49"/>
      <c r="O18" s="49"/>
      <c r="P18" s="49"/>
      <c r="Q18" s="71"/>
      <c r="R18" s="71"/>
      <c r="S18" s="131"/>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107"/>
      <c r="D19" s="87" t="s">
        <v>19</v>
      </c>
      <c r="E19" s="115"/>
      <c r="F19" s="134">
        <v>76</v>
      </c>
      <c r="G19" s="130">
        <v>7</v>
      </c>
      <c r="H19" s="130">
        <v>0</v>
      </c>
      <c r="I19" s="130">
        <v>92</v>
      </c>
      <c r="J19" s="71">
        <v>9.8571428571428577</v>
      </c>
      <c r="K19" s="71" t="s">
        <v>48</v>
      </c>
      <c r="L19" s="131">
        <v>-0.17391304347826086</v>
      </c>
      <c r="M19" s="75">
        <v>600</v>
      </c>
      <c r="N19" s="75">
        <v>7</v>
      </c>
      <c r="O19" s="75">
        <v>406</v>
      </c>
      <c r="P19" s="75">
        <v>592</v>
      </c>
      <c r="Q19" s="71">
        <v>84.714285714285708</v>
      </c>
      <c r="R19" s="71">
        <v>0.47783251231527091</v>
      </c>
      <c r="S19" s="131">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107"/>
      <c r="D20" s="87" t="s">
        <v>20</v>
      </c>
      <c r="E20" s="106"/>
      <c r="F20" s="134">
        <v>251675</v>
      </c>
      <c r="G20" s="130">
        <v>5111</v>
      </c>
      <c r="H20" s="130">
        <v>0</v>
      </c>
      <c r="I20" s="134">
        <v>310947</v>
      </c>
      <c r="J20" s="71">
        <v>48.241831344159657</v>
      </c>
      <c r="K20" s="71" t="s">
        <v>48</v>
      </c>
      <c r="L20" s="131">
        <v>-0.19061769369056458</v>
      </c>
      <c r="M20" s="75">
        <v>1353065</v>
      </c>
      <c r="N20" s="75">
        <v>5111</v>
      </c>
      <c r="O20" s="75">
        <v>833999</v>
      </c>
      <c r="P20" s="75">
        <v>2011754</v>
      </c>
      <c r="Q20" s="71">
        <v>263.73586382312658</v>
      </c>
      <c r="R20" s="71">
        <v>0.62238204122546903</v>
      </c>
      <c r="S20" s="131">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105" t="s">
        <v>7</v>
      </c>
      <c r="D21" s="87"/>
      <c r="E21" s="106"/>
      <c r="F21" s="135"/>
      <c r="G21" s="135"/>
      <c r="H21" s="135"/>
      <c r="I21" s="135"/>
      <c r="J21" s="71"/>
      <c r="K21" s="71"/>
      <c r="L21" s="131"/>
      <c r="M21" s="49"/>
      <c r="N21" s="49"/>
      <c r="O21" s="49"/>
      <c r="P21" s="49"/>
      <c r="Q21" s="71"/>
      <c r="R21" s="71"/>
      <c r="S21" s="131"/>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107"/>
      <c r="D22" s="87" t="s">
        <v>19</v>
      </c>
      <c r="E22" s="106"/>
      <c r="F22" s="134">
        <v>40</v>
      </c>
      <c r="G22" s="134">
        <v>5</v>
      </c>
      <c r="H22" s="130">
        <v>0</v>
      </c>
      <c r="I22" s="134">
        <v>40</v>
      </c>
      <c r="J22" s="71">
        <v>7</v>
      </c>
      <c r="K22" s="71" t="s">
        <v>48</v>
      </c>
      <c r="L22" s="131">
        <v>0</v>
      </c>
      <c r="M22" s="75">
        <v>123</v>
      </c>
      <c r="N22" s="75">
        <v>28</v>
      </c>
      <c r="O22" s="75">
        <v>9</v>
      </c>
      <c r="P22" s="75">
        <v>133</v>
      </c>
      <c r="Q22" s="71">
        <v>3.3928571428571432</v>
      </c>
      <c r="R22" s="71">
        <v>12.666666666666666</v>
      </c>
      <c r="S22" s="131">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107"/>
      <c r="D23" s="87" t="s">
        <v>20</v>
      </c>
      <c r="E23" s="106"/>
      <c r="F23" s="134">
        <v>70422</v>
      </c>
      <c r="G23" s="134">
        <v>5859</v>
      </c>
      <c r="H23" s="130">
        <v>0</v>
      </c>
      <c r="I23" s="134">
        <v>102192</v>
      </c>
      <c r="J23" s="71">
        <v>11.019457245263697</v>
      </c>
      <c r="K23" s="71" t="s">
        <v>48</v>
      </c>
      <c r="L23" s="131">
        <v>-0.31088539220291211</v>
      </c>
      <c r="M23" s="75">
        <v>176445</v>
      </c>
      <c r="N23" s="75">
        <v>31401</v>
      </c>
      <c r="O23" s="75">
        <v>40221</v>
      </c>
      <c r="P23" s="75">
        <v>374371</v>
      </c>
      <c r="Q23" s="71">
        <v>4.6190885640584698</v>
      </c>
      <c r="R23" s="71">
        <v>3.3868874468561199</v>
      </c>
      <c r="S23" s="131">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135"/>
      <c r="G24" s="135"/>
      <c r="H24" s="135"/>
      <c r="I24" s="135"/>
      <c r="J24" s="71"/>
      <c r="K24" s="71"/>
      <c r="L24" s="131"/>
      <c r="M24" s="49"/>
      <c r="N24" s="49"/>
      <c r="O24" s="49"/>
      <c r="P24" s="49"/>
      <c r="Q24" s="71"/>
      <c r="R24" s="71"/>
      <c r="S24" s="131"/>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134">
        <v>80</v>
      </c>
      <c r="G25" s="134">
        <v>10</v>
      </c>
      <c r="H25" s="130">
        <v>0</v>
      </c>
      <c r="I25" s="134">
        <v>46</v>
      </c>
      <c r="J25" s="71">
        <v>7</v>
      </c>
      <c r="K25" s="71" t="s">
        <v>48</v>
      </c>
      <c r="L25" s="131">
        <v>0.73913043478260865</v>
      </c>
      <c r="M25" s="75">
        <v>209</v>
      </c>
      <c r="N25" s="75">
        <v>24</v>
      </c>
      <c r="O25" s="75">
        <v>1</v>
      </c>
      <c r="P25" s="75">
        <v>126</v>
      </c>
      <c r="Q25" s="71">
        <v>7.7083333333333339</v>
      </c>
      <c r="R25" s="71">
        <v>208</v>
      </c>
      <c r="S25" s="131">
        <v>0.65873015873015883</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134">
        <v>97011</v>
      </c>
      <c r="G26" s="134">
        <v>17608</v>
      </c>
      <c r="H26" s="130">
        <v>2213</v>
      </c>
      <c r="I26" s="134">
        <v>116566</v>
      </c>
      <c r="J26" s="71">
        <v>4.509484325306679</v>
      </c>
      <c r="K26" s="71">
        <v>42.836873023045641</v>
      </c>
      <c r="L26" s="131">
        <v>-0.16775903779832879</v>
      </c>
      <c r="M26" s="75">
        <v>219413</v>
      </c>
      <c r="N26" s="75">
        <v>32652</v>
      </c>
      <c r="O26" s="75">
        <v>3105</v>
      </c>
      <c r="P26" s="75">
        <v>311181</v>
      </c>
      <c r="Q26" s="71">
        <v>5.7197415165992895</v>
      </c>
      <c r="R26" s="71">
        <v>69.664412238325284</v>
      </c>
      <c r="S26" s="131">
        <v>-0.29490232372799108</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137">
        <v>333</v>
      </c>
      <c r="G27" s="137">
        <v>26</v>
      </c>
      <c r="H27" s="137">
        <v>0</v>
      </c>
      <c r="I27" s="137">
        <v>280</v>
      </c>
      <c r="J27" s="138">
        <v>11.807692307692308</v>
      </c>
      <c r="K27" s="138" t="s">
        <v>48</v>
      </c>
      <c r="L27" s="139">
        <v>0.18928571428571428</v>
      </c>
      <c r="M27" s="140">
        <v>1651</v>
      </c>
      <c r="N27" s="140">
        <v>63</v>
      </c>
      <c r="O27" s="140">
        <v>607</v>
      </c>
      <c r="P27" s="140">
        <v>1522</v>
      </c>
      <c r="Q27" s="138">
        <v>25.206349206349206</v>
      </c>
      <c r="R27" s="138">
        <v>1.7199341021416803</v>
      </c>
      <c r="S27" s="139">
        <v>8.4756898817345494E-2</v>
      </c>
      <c r="T27" s="140">
        <v>1059</v>
      </c>
      <c r="U27" s="140">
        <v>667</v>
      </c>
      <c r="V27" s="140">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141">
        <v>677754</v>
      </c>
      <c r="G28" s="141">
        <v>33501</v>
      </c>
      <c r="H28" s="141">
        <v>2213</v>
      </c>
      <c r="I28" s="141">
        <v>852389</v>
      </c>
      <c r="J28" s="142">
        <v>19.230858780334916</v>
      </c>
      <c r="K28" s="142">
        <v>305.26028016267509</v>
      </c>
      <c r="L28" s="143">
        <v>-0.2048771159646593</v>
      </c>
      <c r="M28" s="144">
        <v>2632135</v>
      </c>
      <c r="N28" s="144">
        <v>74087</v>
      </c>
      <c r="O28" s="144">
        <v>1278404</v>
      </c>
      <c r="P28" s="144">
        <v>4275202</v>
      </c>
      <c r="Q28" s="142">
        <v>34.527622929798753</v>
      </c>
      <c r="R28" s="142">
        <v>1.0589226879765707</v>
      </c>
      <c r="S28" s="143">
        <v>-0.38432499797670383</v>
      </c>
      <c r="T28" s="144">
        <v>1554247</v>
      </c>
      <c r="U28" s="144">
        <v>1323431</v>
      </c>
      <c r="V28" s="144">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80"/>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G5" sqref="G5"/>
    </sheetView>
  </sheetViews>
  <sheetFormatPr defaultRowHeight="14.4"/>
  <cols>
    <col min="13" max="13" width="9.33203125" bestFit="1" customWidth="1"/>
    <col min="15" max="16" width="9.33203125" bestFit="1" customWidth="1"/>
    <col min="20" max="22" width="9.33203125" bestFit="1" customWidth="1"/>
  </cols>
  <sheetData>
    <row r="1" spans="1:23">
      <c r="A1" s="82"/>
      <c r="B1" s="82"/>
      <c r="C1" s="82"/>
      <c r="D1" s="82"/>
      <c r="E1" s="82"/>
      <c r="F1" s="82"/>
      <c r="G1" s="82"/>
      <c r="H1" s="82"/>
      <c r="I1" s="82"/>
      <c r="J1" s="82"/>
      <c r="K1" s="82"/>
      <c r="L1" s="82"/>
      <c r="M1" s="82"/>
      <c r="N1" s="82"/>
      <c r="O1" s="82"/>
      <c r="P1" s="82"/>
      <c r="Q1" s="82"/>
      <c r="R1" s="82"/>
      <c r="S1" s="82"/>
      <c r="T1" s="82"/>
      <c r="U1" s="82"/>
      <c r="V1" s="82"/>
      <c r="W1" s="82"/>
    </row>
    <row r="2" spans="1:23" ht="18.600000000000001" thickBot="1">
      <c r="A2" s="82"/>
      <c r="B2" s="9" t="s">
        <v>10</v>
      </c>
      <c r="C2" s="83"/>
      <c r="D2" s="83"/>
      <c r="E2" s="83"/>
      <c r="F2" s="83"/>
      <c r="G2" s="83"/>
      <c r="H2" s="83"/>
      <c r="I2" s="83"/>
      <c r="J2" s="83"/>
      <c r="K2" s="83"/>
      <c r="L2" s="83"/>
      <c r="M2" s="83"/>
      <c r="N2" s="83"/>
      <c r="O2" s="83"/>
      <c r="P2" s="83"/>
      <c r="Q2" s="83"/>
      <c r="R2" s="83"/>
      <c r="S2" s="83"/>
      <c r="T2" s="83"/>
      <c r="U2" s="83"/>
      <c r="V2" s="83"/>
      <c r="W2" s="82"/>
    </row>
    <row r="3" spans="1:23">
      <c r="A3" s="82"/>
      <c r="B3" s="84"/>
      <c r="C3" s="85"/>
      <c r="D3" s="85"/>
      <c r="E3" s="85"/>
      <c r="F3" s="85"/>
      <c r="G3" s="85"/>
      <c r="H3" s="85"/>
      <c r="I3" s="85"/>
      <c r="J3" s="85"/>
      <c r="K3" s="85"/>
      <c r="L3" s="85"/>
      <c r="M3" s="85"/>
      <c r="N3" s="85"/>
      <c r="O3" s="85"/>
      <c r="P3" s="85"/>
      <c r="Q3" s="85"/>
      <c r="R3" s="85"/>
      <c r="S3" s="85"/>
      <c r="T3" s="85"/>
      <c r="U3" s="85"/>
      <c r="V3" s="123">
        <v>44721</v>
      </c>
      <c r="W3" s="82"/>
    </row>
    <row r="4" spans="1:23" ht="16.2">
      <c r="A4" s="82"/>
      <c r="B4" s="86" t="s">
        <v>11</v>
      </c>
      <c r="C4" s="87"/>
      <c r="D4" s="85"/>
      <c r="E4" s="88" t="s">
        <v>54</v>
      </c>
      <c r="F4" s="85"/>
      <c r="G4" s="85"/>
      <c r="H4" s="85"/>
      <c r="I4" s="85"/>
      <c r="J4" s="85"/>
      <c r="K4" s="85"/>
      <c r="L4" s="85"/>
      <c r="M4" s="85"/>
      <c r="N4" s="85"/>
      <c r="O4" s="85"/>
      <c r="P4" s="85"/>
      <c r="Q4" s="85"/>
      <c r="R4" s="85"/>
      <c r="S4" s="85"/>
      <c r="T4" s="85"/>
      <c r="U4" s="85"/>
      <c r="V4" s="85"/>
      <c r="W4" s="82"/>
    </row>
    <row r="5" spans="1:23">
      <c r="A5" s="82"/>
      <c r="B5" s="84"/>
      <c r="C5" s="85"/>
      <c r="D5" s="85"/>
      <c r="E5" s="85"/>
      <c r="F5" s="85"/>
      <c r="G5" s="85"/>
      <c r="H5" s="85"/>
      <c r="I5" s="85"/>
      <c r="J5" s="85"/>
      <c r="K5" s="85"/>
      <c r="L5" s="85"/>
      <c r="M5" s="85"/>
      <c r="N5" s="85"/>
      <c r="O5" s="85"/>
      <c r="P5" s="85"/>
      <c r="Q5" s="85"/>
      <c r="R5" s="85"/>
      <c r="S5" s="85"/>
      <c r="T5" s="85"/>
      <c r="U5" s="85"/>
      <c r="V5" s="85"/>
      <c r="W5" s="82"/>
    </row>
    <row r="6" spans="1:23">
      <c r="A6" s="82"/>
      <c r="B6" s="81"/>
      <c r="C6" s="89" t="s">
        <v>11</v>
      </c>
      <c r="D6" s="90"/>
      <c r="E6" s="90"/>
      <c r="F6" s="145" t="s">
        <v>52</v>
      </c>
      <c r="G6" s="145"/>
      <c r="H6" s="145"/>
      <c r="I6" s="145"/>
      <c r="J6" s="145"/>
      <c r="K6" s="145"/>
      <c r="L6" s="146"/>
      <c r="M6" s="147" t="s">
        <v>53</v>
      </c>
      <c r="N6" s="145"/>
      <c r="O6" s="145"/>
      <c r="P6" s="145"/>
      <c r="Q6" s="145"/>
      <c r="R6" s="145"/>
      <c r="S6" s="146"/>
      <c r="T6" s="147" t="s">
        <v>25</v>
      </c>
      <c r="U6" s="145"/>
      <c r="V6" s="145"/>
      <c r="W6" s="82"/>
    </row>
    <row r="7" spans="1:23">
      <c r="A7" s="82"/>
      <c r="B7" s="91"/>
      <c r="C7" s="92"/>
      <c r="D7" s="93"/>
      <c r="E7" s="93"/>
      <c r="F7" s="92"/>
      <c r="G7" s="93"/>
      <c r="H7" s="93"/>
      <c r="I7" s="93"/>
      <c r="J7" s="93"/>
      <c r="K7" s="93"/>
      <c r="L7" s="94"/>
      <c r="M7" s="93"/>
      <c r="N7" s="93"/>
      <c r="O7" s="93"/>
      <c r="P7" s="93"/>
      <c r="Q7" s="93"/>
      <c r="R7" s="93"/>
      <c r="S7" s="94"/>
      <c r="T7" s="93"/>
      <c r="U7" s="93"/>
      <c r="V7" s="93"/>
      <c r="W7" s="82"/>
    </row>
    <row r="8" spans="1:23" ht="20.399999999999999">
      <c r="A8" s="95"/>
      <c r="B8" s="96"/>
      <c r="C8" s="97" t="s">
        <v>21</v>
      </c>
      <c r="D8" s="98"/>
      <c r="E8" s="99"/>
      <c r="F8" s="100">
        <v>2022</v>
      </c>
      <c r="G8" s="101">
        <v>2021</v>
      </c>
      <c r="H8" s="101">
        <v>2020</v>
      </c>
      <c r="I8" s="101">
        <v>2019</v>
      </c>
      <c r="J8" s="102" t="s">
        <v>55</v>
      </c>
      <c r="K8" s="102" t="s">
        <v>56</v>
      </c>
      <c r="L8" s="103" t="s">
        <v>57</v>
      </c>
      <c r="M8" s="102">
        <v>2022</v>
      </c>
      <c r="N8" s="101">
        <v>2021</v>
      </c>
      <c r="O8" s="101">
        <v>2020</v>
      </c>
      <c r="P8" s="101">
        <v>2019</v>
      </c>
      <c r="Q8" s="102" t="s">
        <v>55</v>
      </c>
      <c r="R8" s="102" t="s">
        <v>56</v>
      </c>
      <c r="S8" s="103" t="s">
        <v>57</v>
      </c>
      <c r="T8" s="102">
        <v>2021</v>
      </c>
      <c r="U8" s="101">
        <v>2020</v>
      </c>
      <c r="V8" s="101">
        <v>2019</v>
      </c>
      <c r="W8" s="95"/>
    </row>
    <row r="9" spans="1:23">
      <c r="A9" s="82"/>
      <c r="B9" s="104"/>
      <c r="C9" s="105" t="s">
        <v>5</v>
      </c>
      <c r="D9" s="87"/>
      <c r="E9" s="106"/>
      <c r="F9" s="87"/>
      <c r="G9" s="87"/>
      <c r="H9" s="87"/>
      <c r="I9" s="87"/>
      <c r="J9" s="87"/>
      <c r="K9" s="87"/>
      <c r="L9" s="106"/>
      <c r="M9" s="87"/>
      <c r="N9" s="87"/>
      <c r="O9" s="87"/>
      <c r="P9" s="87"/>
      <c r="Q9" s="87"/>
      <c r="R9" s="87"/>
      <c r="S9" s="106"/>
      <c r="T9" s="87"/>
      <c r="U9" s="87"/>
      <c r="V9" s="87"/>
      <c r="W9" s="82"/>
    </row>
    <row r="10" spans="1:23">
      <c r="A10" s="82"/>
      <c r="B10" s="104"/>
      <c r="C10" s="107"/>
      <c r="D10" s="87" t="s">
        <v>19</v>
      </c>
      <c r="E10" s="106"/>
      <c r="F10" s="108">
        <v>3</v>
      </c>
      <c r="G10" s="108">
        <v>0</v>
      </c>
      <c r="H10" s="108">
        <v>0</v>
      </c>
      <c r="I10" s="108">
        <v>8</v>
      </c>
      <c r="J10" s="109" t="s">
        <v>48</v>
      </c>
      <c r="K10" s="109" t="s">
        <v>48</v>
      </c>
      <c r="L10" s="110">
        <v>-0.625</v>
      </c>
      <c r="M10" s="108">
        <v>225</v>
      </c>
      <c r="N10" s="108">
        <v>0</v>
      </c>
      <c r="O10" s="108">
        <v>145</v>
      </c>
      <c r="P10" s="108">
        <v>235</v>
      </c>
      <c r="Q10" s="109" t="s">
        <v>48</v>
      </c>
      <c r="R10" s="109">
        <v>0.55172413793103448</v>
      </c>
      <c r="S10" s="110">
        <v>-4.2553191489361653E-2</v>
      </c>
      <c r="T10" s="108">
        <v>111</v>
      </c>
      <c r="U10" s="111">
        <v>145</v>
      </c>
      <c r="V10" s="111">
        <v>386</v>
      </c>
      <c r="W10" s="82"/>
    </row>
    <row r="11" spans="1:23">
      <c r="A11" s="82"/>
      <c r="B11" s="104"/>
      <c r="C11" s="107"/>
      <c r="D11" s="87" t="s">
        <v>20</v>
      </c>
      <c r="E11" s="106"/>
      <c r="F11" s="108">
        <v>3881</v>
      </c>
      <c r="G11" s="108">
        <v>0</v>
      </c>
      <c r="H11" s="108">
        <v>0</v>
      </c>
      <c r="I11" s="108">
        <v>15340</v>
      </c>
      <c r="J11" s="109" t="s">
        <v>48</v>
      </c>
      <c r="K11" s="109" t="s">
        <v>48</v>
      </c>
      <c r="L11" s="110">
        <v>-0.74700130378096485</v>
      </c>
      <c r="M11" s="108">
        <v>191024</v>
      </c>
      <c r="N11" s="108">
        <v>0</v>
      </c>
      <c r="O11" s="108">
        <v>258885</v>
      </c>
      <c r="P11" s="108">
        <v>447395</v>
      </c>
      <c r="Q11" s="109" t="s">
        <v>48</v>
      </c>
      <c r="R11" s="109">
        <v>-0.26212797187940595</v>
      </c>
      <c r="S11" s="110">
        <v>-0.57303054347947557</v>
      </c>
      <c r="T11" s="108">
        <v>80863</v>
      </c>
      <c r="U11" s="111">
        <v>258885</v>
      </c>
      <c r="V11" s="111">
        <v>733296</v>
      </c>
      <c r="W11" s="82"/>
    </row>
    <row r="12" spans="1:23">
      <c r="A12" s="82"/>
      <c r="B12" s="104"/>
      <c r="C12" s="105" t="s">
        <v>8</v>
      </c>
      <c r="D12" s="87"/>
      <c r="E12" s="106"/>
      <c r="F12" s="112"/>
      <c r="G12" s="112"/>
      <c r="H12" s="112"/>
      <c r="I12" s="112"/>
      <c r="J12" s="109"/>
      <c r="K12" s="109"/>
      <c r="L12" s="110"/>
      <c r="M12" s="113"/>
      <c r="N12" s="113"/>
      <c r="O12" s="113"/>
      <c r="P12" s="113"/>
      <c r="Q12" s="109"/>
      <c r="R12" s="109"/>
      <c r="S12" s="110"/>
      <c r="T12" s="113"/>
      <c r="U12" s="114"/>
      <c r="V12" s="114"/>
      <c r="W12" s="82"/>
    </row>
    <row r="13" spans="1:23">
      <c r="A13" s="82"/>
      <c r="B13" s="104"/>
      <c r="C13" s="107"/>
      <c r="D13" s="87" t="s">
        <v>19</v>
      </c>
      <c r="E13" s="106"/>
      <c r="F13" s="108">
        <v>103</v>
      </c>
      <c r="G13" s="108">
        <v>0</v>
      </c>
      <c r="H13" s="108">
        <v>0</v>
      </c>
      <c r="I13" s="108">
        <v>113</v>
      </c>
      <c r="J13" s="109" t="s">
        <v>48</v>
      </c>
      <c r="K13" s="109" t="s">
        <v>48</v>
      </c>
      <c r="L13" s="110">
        <v>-8.8495575221238965E-2</v>
      </c>
      <c r="M13" s="108">
        <v>252</v>
      </c>
      <c r="N13" s="108">
        <v>0</v>
      </c>
      <c r="O13" s="108">
        <v>43</v>
      </c>
      <c r="P13" s="108">
        <v>292</v>
      </c>
      <c r="Q13" s="109" t="s">
        <v>48</v>
      </c>
      <c r="R13" s="109">
        <v>4.8604651162790695</v>
      </c>
      <c r="S13" s="110">
        <v>-0.13698630136986301</v>
      </c>
      <c r="T13" s="108">
        <v>283</v>
      </c>
      <c r="U13" s="111">
        <v>43</v>
      </c>
      <c r="V13" s="111">
        <v>827</v>
      </c>
      <c r="W13" s="82"/>
    </row>
    <row r="14" spans="1:23">
      <c r="A14" s="82"/>
      <c r="B14" s="104"/>
      <c r="C14" s="107"/>
      <c r="D14" s="87" t="s">
        <v>20</v>
      </c>
      <c r="E14" s="106"/>
      <c r="F14" s="108">
        <v>168018</v>
      </c>
      <c r="G14" s="108">
        <v>0</v>
      </c>
      <c r="H14" s="108">
        <v>0</v>
      </c>
      <c r="I14" s="108">
        <v>300445</v>
      </c>
      <c r="J14" s="109" t="s">
        <v>48</v>
      </c>
      <c r="K14" s="109" t="s">
        <v>48</v>
      </c>
      <c r="L14" s="110">
        <v>-0.44076952520428037</v>
      </c>
      <c r="M14" s="108">
        <v>351364</v>
      </c>
      <c r="N14" s="108">
        <v>0</v>
      </c>
      <c r="O14" s="108">
        <v>140552</v>
      </c>
      <c r="P14" s="108">
        <v>765085</v>
      </c>
      <c r="Q14" s="109" t="s">
        <v>48</v>
      </c>
      <c r="R14" s="109">
        <v>1.4998861631282372</v>
      </c>
      <c r="S14" s="110">
        <v>-0.54075168118575068</v>
      </c>
      <c r="T14" s="108">
        <v>465109</v>
      </c>
      <c r="U14" s="111">
        <v>140552</v>
      </c>
      <c r="V14" s="111">
        <v>2552942</v>
      </c>
      <c r="W14" s="82"/>
    </row>
    <row r="15" spans="1:23">
      <c r="A15" s="82"/>
      <c r="B15" s="104"/>
      <c r="C15" s="105" t="s">
        <v>6</v>
      </c>
      <c r="D15" s="87"/>
      <c r="E15" s="106"/>
      <c r="F15" s="113"/>
      <c r="G15" s="113"/>
      <c r="H15" s="113"/>
      <c r="I15" s="113"/>
      <c r="J15" s="109"/>
      <c r="K15" s="109"/>
      <c r="L15" s="110"/>
      <c r="M15" s="113"/>
      <c r="N15" s="113"/>
      <c r="O15" s="113"/>
      <c r="P15" s="113"/>
      <c r="Q15" s="109"/>
      <c r="R15" s="109"/>
      <c r="S15" s="110"/>
      <c r="T15" s="113"/>
      <c r="U15" s="114"/>
      <c r="V15" s="114"/>
      <c r="W15" s="82"/>
    </row>
    <row r="16" spans="1:23">
      <c r="A16" s="82"/>
      <c r="B16" s="104"/>
      <c r="C16" s="107"/>
      <c r="D16" s="87" t="s">
        <v>19</v>
      </c>
      <c r="E16" s="106"/>
      <c r="F16" s="108">
        <v>68</v>
      </c>
      <c r="G16" s="108">
        <v>0</v>
      </c>
      <c r="H16" s="108">
        <v>0</v>
      </c>
      <c r="I16" s="108">
        <v>23</v>
      </c>
      <c r="J16" s="109" t="s">
        <v>48</v>
      </c>
      <c r="K16" s="109" t="s">
        <v>48</v>
      </c>
      <c r="L16" s="110">
        <v>1.9565217391304346</v>
      </c>
      <c r="M16" s="108">
        <v>105</v>
      </c>
      <c r="N16" s="108">
        <v>0</v>
      </c>
      <c r="O16" s="108">
        <v>3</v>
      </c>
      <c r="P16" s="108">
        <v>42</v>
      </c>
      <c r="Q16" s="109" t="s">
        <v>48</v>
      </c>
      <c r="R16" s="109">
        <v>34</v>
      </c>
      <c r="S16" s="110">
        <v>1.5</v>
      </c>
      <c r="T16" s="108">
        <v>23</v>
      </c>
      <c r="U16" s="111">
        <v>4</v>
      </c>
      <c r="V16" s="111">
        <v>191</v>
      </c>
      <c r="W16" s="82"/>
    </row>
    <row r="17" spans="1:23">
      <c r="A17" s="82"/>
      <c r="B17" s="104"/>
      <c r="C17" s="107"/>
      <c r="D17" s="87" t="s">
        <v>20</v>
      </c>
      <c r="E17" s="106"/>
      <c r="F17" s="108">
        <v>59882</v>
      </c>
      <c r="G17" s="108">
        <v>0</v>
      </c>
      <c r="H17" s="108">
        <v>0</v>
      </c>
      <c r="I17" s="108">
        <v>23341</v>
      </c>
      <c r="J17" s="109" t="s">
        <v>48</v>
      </c>
      <c r="K17" s="109" t="s">
        <v>48</v>
      </c>
      <c r="L17" s="110">
        <v>1.5655284692172571</v>
      </c>
      <c r="M17" s="108">
        <v>82178</v>
      </c>
      <c r="N17" s="108">
        <v>0</v>
      </c>
      <c r="O17" s="108">
        <v>1642</v>
      </c>
      <c r="P17" s="108">
        <v>42732</v>
      </c>
      <c r="Q17" s="109" t="s">
        <v>48</v>
      </c>
      <c r="R17" s="109">
        <v>49.047503045066989</v>
      </c>
      <c r="S17" s="110">
        <v>0.92310212487129073</v>
      </c>
      <c r="T17" s="108">
        <v>8611</v>
      </c>
      <c r="U17" s="111">
        <v>1753</v>
      </c>
      <c r="V17" s="111">
        <v>254421</v>
      </c>
      <c r="W17" s="82"/>
    </row>
    <row r="18" spans="1:23">
      <c r="A18" s="82"/>
      <c r="B18" s="104"/>
      <c r="C18" s="105" t="s">
        <v>4</v>
      </c>
      <c r="D18" s="87"/>
      <c r="E18" s="115"/>
      <c r="F18" s="113"/>
      <c r="G18" s="113"/>
      <c r="H18" s="113"/>
      <c r="I18" s="113"/>
      <c r="J18" s="109"/>
      <c r="K18" s="109"/>
      <c r="L18" s="110"/>
      <c r="M18" s="113"/>
      <c r="N18" s="113"/>
      <c r="O18" s="113"/>
      <c r="P18" s="113"/>
      <c r="Q18" s="109"/>
      <c r="R18" s="109"/>
      <c r="S18" s="110"/>
      <c r="T18" s="113"/>
      <c r="U18" s="114"/>
      <c r="V18" s="114"/>
      <c r="W18" s="82"/>
    </row>
    <row r="19" spans="1:23">
      <c r="A19" s="82"/>
      <c r="B19" s="104"/>
      <c r="C19" s="107"/>
      <c r="D19" s="87" t="s">
        <v>19</v>
      </c>
      <c r="E19" s="115"/>
      <c r="F19" s="108">
        <v>80</v>
      </c>
      <c r="G19" s="108">
        <v>0</v>
      </c>
      <c r="H19" s="108">
        <v>0</v>
      </c>
      <c r="I19" s="108">
        <v>82</v>
      </c>
      <c r="J19" s="109" t="s">
        <v>48</v>
      </c>
      <c r="K19" s="109" t="s">
        <v>48</v>
      </c>
      <c r="L19" s="110">
        <v>-2.4390243902439046E-2</v>
      </c>
      <c r="M19" s="108">
        <v>524</v>
      </c>
      <c r="N19" s="108">
        <v>0</v>
      </c>
      <c r="O19" s="108">
        <v>406</v>
      </c>
      <c r="P19" s="108">
        <v>500</v>
      </c>
      <c r="Q19" s="109" t="s">
        <v>48</v>
      </c>
      <c r="R19" s="109">
        <v>0.29064039408866993</v>
      </c>
      <c r="S19" s="110">
        <v>4.8000000000000043E-2</v>
      </c>
      <c r="T19" s="108">
        <v>411</v>
      </c>
      <c r="U19" s="111">
        <v>406</v>
      </c>
      <c r="V19" s="111">
        <v>1205</v>
      </c>
      <c r="W19" s="82"/>
    </row>
    <row r="20" spans="1:23">
      <c r="A20" s="82"/>
      <c r="B20" s="104"/>
      <c r="C20" s="107"/>
      <c r="D20" s="87" t="s">
        <v>20</v>
      </c>
      <c r="E20" s="106"/>
      <c r="F20" s="108">
        <v>231087</v>
      </c>
      <c r="G20" s="108">
        <v>0</v>
      </c>
      <c r="H20" s="108">
        <v>0</v>
      </c>
      <c r="I20" s="108">
        <v>287713</v>
      </c>
      <c r="J20" s="109" t="s">
        <v>48</v>
      </c>
      <c r="K20" s="109" t="s">
        <v>48</v>
      </c>
      <c r="L20" s="110">
        <v>-0.19681418635932335</v>
      </c>
      <c r="M20" s="108">
        <v>1101390</v>
      </c>
      <c r="N20" s="108">
        <v>0</v>
      </c>
      <c r="O20" s="108">
        <v>833999</v>
      </c>
      <c r="P20" s="108">
        <v>1700807</v>
      </c>
      <c r="Q20" s="109" t="s">
        <v>48</v>
      </c>
      <c r="R20" s="109">
        <v>0.32061309426030493</v>
      </c>
      <c r="S20" s="110">
        <v>-0.35243093425650296</v>
      </c>
      <c r="T20" s="108">
        <v>687449</v>
      </c>
      <c r="U20" s="111">
        <v>833999</v>
      </c>
      <c r="V20" s="111">
        <v>3859183</v>
      </c>
      <c r="W20" s="82"/>
    </row>
    <row r="21" spans="1:23">
      <c r="A21" s="82"/>
      <c r="B21" s="104"/>
      <c r="C21" s="105" t="s">
        <v>7</v>
      </c>
      <c r="D21" s="87"/>
      <c r="E21" s="106"/>
      <c r="F21" s="113"/>
      <c r="G21" s="113"/>
      <c r="H21" s="113"/>
      <c r="I21" s="113"/>
      <c r="J21" s="109"/>
      <c r="K21" s="109"/>
      <c r="L21" s="110"/>
      <c r="M21" s="113"/>
      <c r="N21" s="113"/>
      <c r="O21" s="113"/>
      <c r="P21" s="113"/>
      <c r="Q21" s="109"/>
      <c r="R21" s="109"/>
      <c r="S21" s="110"/>
      <c r="T21" s="113"/>
      <c r="U21" s="114"/>
      <c r="V21" s="114"/>
      <c r="W21" s="82"/>
    </row>
    <row r="22" spans="1:23">
      <c r="A22" s="82"/>
      <c r="B22" s="104"/>
      <c r="C22" s="107"/>
      <c r="D22" s="87" t="s">
        <v>19</v>
      </c>
      <c r="E22" s="106"/>
      <c r="F22" s="108">
        <v>38</v>
      </c>
      <c r="G22" s="108">
        <v>9</v>
      </c>
      <c r="H22" s="108">
        <v>0</v>
      </c>
      <c r="I22" s="108">
        <v>44</v>
      </c>
      <c r="J22" s="109">
        <v>3.2222222222222223</v>
      </c>
      <c r="K22" s="109" t="s">
        <v>48</v>
      </c>
      <c r="L22" s="110">
        <v>-0.13636363636363635</v>
      </c>
      <c r="M22" s="108">
        <v>83</v>
      </c>
      <c r="N22" s="108">
        <v>23</v>
      </c>
      <c r="O22" s="108">
        <v>9</v>
      </c>
      <c r="P22" s="108">
        <v>93</v>
      </c>
      <c r="Q22" s="109">
        <v>2.6086956521739131</v>
      </c>
      <c r="R22" s="109">
        <v>8.2222222222222214</v>
      </c>
      <c r="S22" s="110">
        <v>-0.10752688172043012</v>
      </c>
      <c r="T22" s="108">
        <v>107</v>
      </c>
      <c r="U22" s="111">
        <v>32</v>
      </c>
      <c r="V22" s="111">
        <v>372</v>
      </c>
      <c r="W22" s="82"/>
    </row>
    <row r="23" spans="1:23">
      <c r="A23" s="82"/>
      <c r="B23" s="104"/>
      <c r="C23" s="107"/>
      <c r="D23" s="87" t="s">
        <v>20</v>
      </c>
      <c r="E23" s="106"/>
      <c r="F23" s="108">
        <v>48885</v>
      </c>
      <c r="G23" s="108">
        <v>11576</v>
      </c>
      <c r="H23" s="108">
        <v>0</v>
      </c>
      <c r="I23" s="108">
        <v>102078</v>
      </c>
      <c r="J23" s="109">
        <v>3.2229612992398069</v>
      </c>
      <c r="K23" s="109" t="s">
        <v>48</v>
      </c>
      <c r="L23" s="110">
        <v>-0.52110151060953391</v>
      </c>
      <c r="M23" s="108">
        <v>106023</v>
      </c>
      <c r="N23" s="108">
        <v>25542</v>
      </c>
      <c r="O23" s="108">
        <v>40221</v>
      </c>
      <c r="P23" s="108">
        <v>272179</v>
      </c>
      <c r="Q23" s="109">
        <v>3.1509278834860233</v>
      </c>
      <c r="R23" s="109">
        <v>1.6360110390094729</v>
      </c>
      <c r="S23" s="110">
        <v>-0.61046590662762368</v>
      </c>
      <c r="T23" s="108">
        <v>147132</v>
      </c>
      <c r="U23" s="111">
        <v>59180</v>
      </c>
      <c r="V23" s="111">
        <v>902015</v>
      </c>
      <c r="W23" s="82"/>
    </row>
    <row r="24" spans="1:23">
      <c r="A24" s="82"/>
      <c r="B24" s="104"/>
      <c r="C24" s="36" t="s">
        <v>18</v>
      </c>
      <c r="D24" s="37"/>
      <c r="E24" s="38"/>
      <c r="F24" s="113"/>
      <c r="G24" s="113"/>
      <c r="H24" s="113"/>
      <c r="I24" s="113"/>
      <c r="J24" s="109"/>
      <c r="K24" s="109"/>
      <c r="L24" s="110"/>
      <c r="M24" s="113"/>
      <c r="N24" s="113"/>
      <c r="O24" s="113"/>
      <c r="P24" s="113"/>
      <c r="Q24" s="109"/>
      <c r="R24" s="109"/>
      <c r="S24" s="110"/>
      <c r="T24" s="113"/>
      <c r="U24" s="114"/>
      <c r="V24" s="114"/>
      <c r="W24" s="82"/>
    </row>
    <row r="25" spans="1:23">
      <c r="A25" s="81"/>
      <c r="B25" s="104"/>
      <c r="C25" s="39"/>
      <c r="D25" s="37" t="s">
        <v>19</v>
      </c>
      <c r="E25" s="38"/>
      <c r="F25" s="108">
        <v>62</v>
      </c>
      <c r="G25" s="108">
        <v>9</v>
      </c>
      <c r="H25" s="108">
        <v>0</v>
      </c>
      <c r="I25" s="108">
        <v>45</v>
      </c>
      <c r="J25" s="109">
        <v>5.8888888888888893</v>
      </c>
      <c r="K25" s="109" t="s">
        <v>48</v>
      </c>
      <c r="L25" s="110">
        <v>0.37777777777777777</v>
      </c>
      <c r="M25" s="108">
        <v>129</v>
      </c>
      <c r="N25" s="108">
        <v>14</v>
      </c>
      <c r="O25" s="108">
        <v>1</v>
      </c>
      <c r="P25" s="108">
        <v>80</v>
      </c>
      <c r="Q25" s="109">
        <v>8.2142857142857135</v>
      </c>
      <c r="R25" s="109">
        <v>128</v>
      </c>
      <c r="S25" s="110">
        <v>0.61250000000000004</v>
      </c>
      <c r="T25" s="108">
        <v>124</v>
      </c>
      <c r="U25" s="111">
        <v>37</v>
      </c>
      <c r="V25" s="111">
        <v>363</v>
      </c>
      <c r="W25" s="82"/>
    </row>
    <row r="26" spans="1:23">
      <c r="A26" s="82"/>
      <c r="B26" s="104"/>
      <c r="C26" s="39"/>
      <c r="D26" s="37" t="s">
        <v>20</v>
      </c>
      <c r="E26" s="38"/>
      <c r="F26" s="108">
        <v>67145</v>
      </c>
      <c r="G26" s="108">
        <v>12905</v>
      </c>
      <c r="H26" s="108">
        <v>0</v>
      </c>
      <c r="I26" s="108">
        <v>112132</v>
      </c>
      <c r="J26" s="109">
        <v>4.2030220844633863</v>
      </c>
      <c r="K26" s="109" t="s">
        <v>48</v>
      </c>
      <c r="L26" s="110">
        <v>-0.40119680376698885</v>
      </c>
      <c r="M26" s="108">
        <v>122402</v>
      </c>
      <c r="N26" s="108">
        <v>15044</v>
      </c>
      <c r="O26" s="108">
        <v>892</v>
      </c>
      <c r="P26" s="108">
        <v>194615</v>
      </c>
      <c r="Q26" s="109">
        <v>7.1362669502791807</v>
      </c>
      <c r="R26" s="109">
        <v>136.22197309417041</v>
      </c>
      <c r="S26" s="110">
        <v>-0.37105567402307116</v>
      </c>
      <c r="T26" s="108">
        <v>165083</v>
      </c>
      <c r="U26" s="111">
        <v>29062</v>
      </c>
      <c r="V26" s="111">
        <v>867164</v>
      </c>
      <c r="W26" s="82"/>
    </row>
    <row r="27" spans="1:23" ht="15" thickBot="1">
      <c r="A27" s="82"/>
      <c r="B27" s="104"/>
      <c r="C27" s="41" t="s">
        <v>16</v>
      </c>
      <c r="D27" s="42"/>
      <c r="E27" s="43"/>
      <c r="F27" s="116">
        <v>354</v>
      </c>
      <c r="G27" s="116">
        <v>18</v>
      </c>
      <c r="H27" s="116">
        <v>0</v>
      </c>
      <c r="I27" s="116">
        <v>315</v>
      </c>
      <c r="J27" s="117">
        <v>18.666666666666668</v>
      </c>
      <c r="K27" s="117" t="s">
        <v>48</v>
      </c>
      <c r="L27" s="118">
        <v>0.12380952380952381</v>
      </c>
      <c r="M27" s="116">
        <v>1318</v>
      </c>
      <c r="N27" s="116">
        <v>37</v>
      </c>
      <c r="O27" s="116">
        <v>607</v>
      </c>
      <c r="P27" s="116">
        <v>1242</v>
      </c>
      <c r="Q27" s="117">
        <v>34.621621621621621</v>
      </c>
      <c r="R27" s="117">
        <v>1.1713344316309722</v>
      </c>
      <c r="S27" s="118">
        <v>6.1191626409017763E-2</v>
      </c>
      <c r="T27" s="116">
        <v>1059</v>
      </c>
      <c r="U27" s="116">
        <v>667</v>
      </c>
      <c r="V27" s="116">
        <v>3344</v>
      </c>
      <c r="W27" s="82"/>
    </row>
    <row r="28" spans="1:23" ht="15.6" thickTop="1" thickBot="1">
      <c r="A28" s="82"/>
      <c r="B28" s="104"/>
      <c r="C28" s="44" t="s">
        <v>17</v>
      </c>
      <c r="D28" s="45"/>
      <c r="E28" s="46"/>
      <c r="F28" s="119">
        <v>578898</v>
      </c>
      <c r="G28" s="119">
        <v>24481</v>
      </c>
      <c r="H28" s="119">
        <v>0</v>
      </c>
      <c r="I28" s="119">
        <v>841049</v>
      </c>
      <c r="J28" s="120">
        <v>22.646828152444755</v>
      </c>
      <c r="K28" s="120" t="s">
        <v>48</v>
      </c>
      <c r="L28" s="121">
        <v>-0.31169527578060252</v>
      </c>
      <c r="M28" s="119">
        <v>1954381</v>
      </c>
      <c r="N28" s="119">
        <v>40586</v>
      </c>
      <c r="O28" s="119">
        <v>1276191</v>
      </c>
      <c r="P28" s="119">
        <v>3422813</v>
      </c>
      <c r="Q28" s="120">
        <v>47.154067905188981</v>
      </c>
      <c r="R28" s="120">
        <v>0.53141731919438384</v>
      </c>
      <c r="S28" s="121">
        <v>-0.42901321223216105</v>
      </c>
      <c r="T28" s="119">
        <v>1554247</v>
      </c>
      <c r="U28" s="119">
        <v>1323431</v>
      </c>
      <c r="V28" s="119">
        <v>9169021</v>
      </c>
      <c r="W28" s="82"/>
    </row>
    <row r="29" spans="1:23" ht="15" thickTop="1">
      <c r="A29" s="82"/>
      <c r="B29" s="82"/>
      <c r="C29" s="82"/>
      <c r="D29" s="82"/>
      <c r="E29" s="82"/>
      <c r="F29" s="82"/>
      <c r="G29" s="122"/>
      <c r="H29" s="122"/>
      <c r="I29" s="122"/>
      <c r="J29" s="122"/>
      <c r="K29" s="82"/>
      <c r="L29" s="82"/>
      <c r="M29" s="82"/>
      <c r="N29" s="82"/>
      <c r="O29" s="82"/>
      <c r="P29" s="82"/>
      <c r="Q29" s="82"/>
      <c r="R29" s="82"/>
      <c r="S29" s="82"/>
      <c r="T29" s="82"/>
      <c r="U29" s="82"/>
      <c r="V29" s="82"/>
      <c r="W29" s="82"/>
    </row>
  </sheetData>
  <mergeCells count="3">
    <mergeCell ref="F6:L6"/>
    <mergeCell ref="M6:S6"/>
    <mergeCell ref="T6:V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topLeftCell="A4" workbookViewId="0">
      <selection activeCell="F29" sqref="F29"/>
    </sheetView>
  </sheetViews>
  <sheetFormatPr defaultColWidth="0" defaultRowHeight="14.4"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c r="A3" s="11"/>
      <c r="B3" s="12"/>
      <c r="C3" s="29"/>
      <c r="D3" s="29"/>
      <c r="E3" s="29"/>
      <c r="F3" s="29"/>
      <c r="G3" s="29"/>
      <c r="H3" s="29"/>
      <c r="I3" s="29"/>
      <c r="J3" s="29"/>
      <c r="K3" s="29"/>
      <c r="L3" s="29"/>
      <c r="M3" s="29"/>
      <c r="N3" s="29"/>
      <c r="O3" s="29"/>
      <c r="P3" s="29"/>
      <c r="Q3" s="29"/>
      <c r="R3" s="29"/>
      <c r="S3" s="29"/>
      <c r="T3" s="29"/>
      <c r="U3" s="29"/>
      <c r="V3" s="30">
        <v>44694</v>
      </c>
      <c r="W3" s="10"/>
    </row>
    <row r="4" spans="1:38" ht="16.2">
      <c r="A4" s="11"/>
      <c r="B4" s="13" t="s">
        <v>11</v>
      </c>
      <c r="C4" s="31"/>
      <c r="D4" s="29"/>
      <c r="E4" s="65" t="s">
        <v>49</v>
      </c>
      <c r="F4" s="29"/>
      <c r="G4" s="29"/>
      <c r="H4" s="29"/>
      <c r="I4" s="29"/>
      <c r="J4" s="29"/>
      <c r="K4" s="29"/>
      <c r="L4" s="29"/>
      <c r="M4" s="29"/>
      <c r="N4" s="29"/>
      <c r="O4" s="29"/>
      <c r="P4" s="29"/>
      <c r="Q4" s="29"/>
      <c r="R4" s="29"/>
      <c r="S4" s="29"/>
      <c r="T4" s="29"/>
      <c r="U4" s="29"/>
      <c r="V4" s="29"/>
      <c r="W4" s="10"/>
    </row>
    <row r="5" spans="1:38">
      <c r="A5" s="11"/>
      <c r="B5" s="12"/>
      <c r="C5" s="29"/>
      <c r="D5" s="29"/>
      <c r="E5" s="29"/>
      <c r="F5" s="29"/>
      <c r="G5" s="29"/>
      <c r="H5" s="29"/>
      <c r="I5" s="29"/>
      <c r="J5" s="29"/>
      <c r="K5" s="29"/>
      <c r="L5" s="29"/>
      <c r="M5" s="29"/>
      <c r="N5" s="29"/>
      <c r="O5" s="29"/>
      <c r="P5" s="29"/>
      <c r="Q5" s="29"/>
      <c r="R5" s="29"/>
      <c r="S5" s="29"/>
      <c r="T5" s="29"/>
      <c r="U5" s="29"/>
      <c r="V5" s="29"/>
    </row>
    <row r="6" spans="1:38" s="23" customFormat="1">
      <c r="A6" s="11"/>
      <c r="B6"/>
      <c r="C6" s="32" t="s">
        <v>11</v>
      </c>
      <c r="D6" s="33"/>
      <c r="E6" s="33"/>
      <c r="F6" s="148" t="s">
        <v>50</v>
      </c>
      <c r="G6" s="148"/>
      <c r="H6" s="148"/>
      <c r="I6" s="148"/>
      <c r="J6" s="148"/>
      <c r="K6" s="148"/>
      <c r="L6" s="149"/>
      <c r="M6" s="150" t="s">
        <v>51</v>
      </c>
      <c r="N6" s="148"/>
      <c r="O6" s="148"/>
      <c r="P6" s="148"/>
      <c r="Q6" s="148"/>
      <c r="R6" s="148"/>
      <c r="S6" s="149"/>
      <c r="T6" s="150" t="s">
        <v>25</v>
      </c>
      <c r="U6" s="148"/>
      <c r="V6" s="148"/>
      <c r="W6" s="24"/>
      <c r="X6" s="22"/>
      <c r="Y6" s="22"/>
      <c r="Z6" s="22"/>
      <c r="AA6" s="22"/>
      <c r="AB6" s="22"/>
      <c r="AC6" s="22"/>
      <c r="AD6" s="22"/>
      <c r="AE6" s="22"/>
      <c r="AF6" s="22"/>
      <c r="AG6" s="22"/>
      <c r="AH6" s="22"/>
      <c r="AI6" s="22"/>
      <c r="AJ6" s="22"/>
      <c r="AK6" s="22"/>
      <c r="AL6" s="22"/>
    </row>
    <row r="7" spans="1:38" s="25" customFormat="1">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45</v>
      </c>
      <c r="K8" s="59" t="s">
        <v>46</v>
      </c>
      <c r="L8" s="64" t="s">
        <v>47</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c r="A10" s="11"/>
      <c r="B10" s="14"/>
      <c r="C10" s="39"/>
      <c r="D10" s="37" t="s">
        <v>19</v>
      </c>
      <c r="E10" s="38"/>
      <c r="F10" s="75">
        <v>25</v>
      </c>
      <c r="G10" s="75">
        <v>0</v>
      </c>
      <c r="H10" s="75">
        <v>0</v>
      </c>
      <c r="I10" s="75">
        <v>27</v>
      </c>
      <c r="J10" s="71" t="s">
        <v>48</v>
      </c>
      <c r="K10" s="71" t="s">
        <v>48</v>
      </c>
      <c r="L10" s="67">
        <v>-7.407407407407407E-2</v>
      </c>
      <c r="M10" s="75">
        <v>222</v>
      </c>
      <c r="N10" s="75">
        <v>0</v>
      </c>
      <c r="O10" s="75">
        <v>145</v>
      </c>
      <c r="P10" s="75">
        <v>227</v>
      </c>
      <c r="Q10" s="71" t="s">
        <v>48</v>
      </c>
      <c r="R10" s="71">
        <v>0.53103448275862064</v>
      </c>
      <c r="S10" s="67">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c r="A11" s="11"/>
      <c r="B11" s="14"/>
      <c r="C11" s="39"/>
      <c r="D11" s="37" t="s">
        <v>20</v>
      </c>
      <c r="E11" s="38"/>
      <c r="F11" s="75">
        <v>30815</v>
      </c>
      <c r="G11" s="75">
        <v>0</v>
      </c>
      <c r="H11" s="75">
        <v>0</v>
      </c>
      <c r="I11" s="75">
        <v>46675</v>
      </c>
      <c r="J11" s="71" t="s">
        <v>48</v>
      </c>
      <c r="K11" s="71" t="s">
        <v>48</v>
      </c>
      <c r="L11" s="67">
        <v>-0.33979646491697912</v>
      </c>
      <c r="M11" s="75">
        <v>187143</v>
      </c>
      <c r="N11" s="75">
        <v>0</v>
      </c>
      <c r="O11" s="75">
        <v>258885</v>
      </c>
      <c r="P11" s="75">
        <v>432055</v>
      </c>
      <c r="Q11" s="71" t="s">
        <v>48</v>
      </c>
      <c r="R11" s="71">
        <v>-0.27711918419375403</v>
      </c>
      <c r="S11" s="67">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c r="A13" s="11"/>
      <c r="B13" s="14"/>
      <c r="C13" s="39"/>
      <c r="D13" s="37" t="s">
        <v>19</v>
      </c>
      <c r="E13" s="38"/>
      <c r="F13" s="75">
        <v>96</v>
      </c>
      <c r="G13" s="75">
        <v>0</v>
      </c>
      <c r="H13" s="75">
        <v>0</v>
      </c>
      <c r="I13" s="75">
        <v>90</v>
      </c>
      <c r="J13" s="71" t="s">
        <v>48</v>
      </c>
      <c r="K13" s="71" t="s">
        <v>48</v>
      </c>
      <c r="L13" s="67">
        <v>6.6666666666666652E-2</v>
      </c>
      <c r="M13" s="75">
        <v>149</v>
      </c>
      <c r="N13" s="75">
        <v>0</v>
      </c>
      <c r="O13" s="75">
        <v>43</v>
      </c>
      <c r="P13" s="75">
        <v>179</v>
      </c>
      <c r="Q13" s="71" t="s">
        <v>48</v>
      </c>
      <c r="R13" s="71">
        <v>2.4651162790697674</v>
      </c>
      <c r="S13" s="67">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c r="A14" s="11"/>
      <c r="B14" s="14"/>
      <c r="C14" s="39"/>
      <c r="D14" s="37" t="s">
        <v>20</v>
      </c>
      <c r="E14" s="38"/>
      <c r="F14" s="75">
        <v>114892</v>
      </c>
      <c r="G14" s="75">
        <v>0</v>
      </c>
      <c r="H14" s="75">
        <v>0</v>
      </c>
      <c r="I14" s="75">
        <v>212740</v>
      </c>
      <c r="J14" s="71" t="s">
        <v>48</v>
      </c>
      <c r="K14" s="71" t="s">
        <v>48</v>
      </c>
      <c r="L14" s="67">
        <v>-0.45994171288897245</v>
      </c>
      <c r="M14" s="75">
        <v>183346</v>
      </c>
      <c r="N14" s="75">
        <v>0</v>
      </c>
      <c r="O14" s="75">
        <v>146557</v>
      </c>
      <c r="P14" s="75">
        <v>464640</v>
      </c>
      <c r="Q14" s="71" t="s">
        <v>48</v>
      </c>
      <c r="R14" s="71">
        <v>0.25102178674508902</v>
      </c>
      <c r="S14" s="6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c r="A16" s="11"/>
      <c r="B16" s="14"/>
      <c r="C16" s="39"/>
      <c r="D16" s="37" t="s">
        <v>19</v>
      </c>
      <c r="E16" s="38"/>
      <c r="F16" s="75">
        <v>27</v>
      </c>
      <c r="G16" s="75">
        <v>0</v>
      </c>
      <c r="H16" s="75">
        <v>0</v>
      </c>
      <c r="I16" s="75">
        <v>13</v>
      </c>
      <c r="J16" s="71" t="s">
        <v>48</v>
      </c>
      <c r="K16" s="71" t="s">
        <v>48</v>
      </c>
      <c r="L16" s="67">
        <v>1.0769230769230771</v>
      </c>
      <c r="M16" s="75">
        <v>37</v>
      </c>
      <c r="N16" s="75">
        <v>0</v>
      </c>
      <c r="O16" s="75">
        <v>3</v>
      </c>
      <c r="P16" s="75">
        <v>19</v>
      </c>
      <c r="Q16" s="71" t="s">
        <v>48</v>
      </c>
      <c r="R16" s="71">
        <v>11.333333333333334</v>
      </c>
      <c r="S16" s="67">
        <v>0.94736842105263164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c r="A17" s="11"/>
      <c r="B17" s="14"/>
      <c r="C17" s="39"/>
      <c r="D17" s="37" t="s">
        <v>20</v>
      </c>
      <c r="E17" s="38"/>
      <c r="F17" s="75">
        <v>20824</v>
      </c>
      <c r="G17" s="75">
        <v>0</v>
      </c>
      <c r="H17" s="75">
        <v>0</v>
      </c>
      <c r="I17" s="75">
        <v>14253</v>
      </c>
      <c r="J17" s="71" t="s">
        <v>48</v>
      </c>
      <c r="K17" s="71" t="s">
        <v>48</v>
      </c>
      <c r="L17" s="67">
        <v>0.46102574896513016</v>
      </c>
      <c r="M17" s="75">
        <v>22296</v>
      </c>
      <c r="N17" s="75">
        <v>0</v>
      </c>
      <c r="O17" s="75">
        <v>1642</v>
      </c>
      <c r="P17" s="75">
        <v>19391</v>
      </c>
      <c r="Q17" s="71" t="s">
        <v>48</v>
      </c>
      <c r="R17" s="71">
        <v>12.578562728380025</v>
      </c>
      <c r="S17" s="67">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c r="A19" s="11"/>
      <c r="B19" s="14"/>
      <c r="C19" s="39"/>
      <c r="D19" s="37" t="s">
        <v>19</v>
      </c>
      <c r="E19" s="40"/>
      <c r="F19" s="75">
        <v>111</v>
      </c>
      <c r="G19" s="75">
        <v>0</v>
      </c>
      <c r="H19" s="75">
        <v>42</v>
      </c>
      <c r="I19" s="75">
        <v>102</v>
      </c>
      <c r="J19" s="71" t="s">
        <v>48</v>
      </c>
      <c r="K19" s="71">
        <v>1.6428571428571428</v>
      </c>
      <c r="L19" s="67">
        <v>8.8235294117646967E-2</v>
      </c>
      <c r="M19" s="75">
        <v>444</v>
      </c>
      <c r="N19" s="75">
        <v>0</v>
      </c>
      <c r="O19" s="75">
        <v>406</v>
      </c>
      <c r="P19" s="75">
        <v>418</v>
      </c>
      <c r="Q19" s="71" t="s">
        <v>48</v>
      </c>
      <c r="R19" s="71">
        <v>9.3596059113300489E-2</v>
      </c>
      <c r="S19" s="67">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c r="A20" s="11"/>
      <c r="B20" s="14"/>
      <c r="C20" s="39"/>
      <c r="D20" s="37" t="s">
        <v>20</v>
      </c>
      <c r="E20" s="38"/>
      <c r="F20" s="75">
        <v>266973</v>
      </c>
      <c r="G20" s="75">
        <v>0</v>
      </c>
      <c r="H20" s="75">
        <v>0</v>
      </c>
      <c r="I20" s="75">
        <v>347370</v>
      </c>
      <c r="J20" s="71" t="s">
        <v>48</v>
      </c>
      <c r="K20" s="71" t="s">
        <v>48</v>
      </c>
      <c r="L20" s="67">
        <v>-0.23144485706883156</v>
      </c>
      <c r="M20" s="75">
        <v>870303</v>
      </c>
      <c r="N20" s="75">
        <v>0</v>
      </c>
      <c r="O20" s="75">
        <v>833999</v>
      </c>
      <c r="P20" s="75">
        <v>1413094</v>
      </c>
      <c r="Q20" s="71" t="s">
        <v>48</v>
      </c>
      <c r="R20" s="71">
        <v>4.353002821346319E-2</v>
      </c>
      <c r="S20" s="67">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c r="A22" s="11"/>
      <c r="B22" s="14"/>
      <c r="C22" s="39"/>
      <c r="D22" s="37" t="s">
        <v>19</v>
      </c>
      <c r="E22" s="38"/>
      <c r="F22" s="75">
        <v>22</v>
      </c>
      <c r="G22" s="75">
        <v>5</v>
      </c>
      <c r="H22" s="75">
        <v>0</v>
      </c>
      <c r="I22" s="75">
        <v>29</v>
      </c>
      <c r="J22" s="71">
        <v>3.4000000000000004</v>
      </c>
      <c r="K22" s="71" t="s">
        <v>48</v>
      </c>
      <c r="L22" s="67">
        <v>-0.24137931034482762</v>
      </c>
      <c r="M22" s="75">
        <v>45</v>
      </c>
      <c r="N22" s="75">
        <v>14</v>
      </c>
      <c r="O22" s="75">
        <v>9</v>
      </c>
      <c r="P22" s="75">
        <v>49</v>
      </c>
      <c r="Q22" s="71">
        <v>2.2142857142857144</v>
      </c>
      <c r="R22" s="71">
        <v>4</v>
      </c>
      <c r="S22" s="67">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c r="A23" s="11"/>
      <c r="B23" s="14"/>
      <c r="C23" s="39"/>
      <c r="D23" s="37" t="s">
        <v>20</v>
      </c>
      <c r="E23" s="38"/>
      <c r="F23" s="75">
        <v>30617</v>
      </c>
      <c r="G23" s="75">
        <v>6002</v>
      </c>
      <c r="H23" s="75">
        <v>0</v>
      </c>
      <c r="I23" s="75">
        <v>93826</v>
      </c>
      <c r="J23" s="71">
        <v>4.1011329556814395</v>
      </c>
      <c r="K23" s="71" t="s">
        <v>48</v>
      </c>
      <c r="L23" s="67">
        <v>-0.6736832008185365</v>
      </c>
      <c r="M23" s="75">
        <v>57138</v>
      </c>
      <c r="N23" s="75">
        <v>13966</v>
      </c>
      <c r="O23" s="75">
        <v>40221</v>
      </c>
      <c r="P23" s="75">
        <v>170101</v>
      </c>
      <c r="Q23" s="71">
        <v>3.0912215380209078</v>
      </c>
      <c r="R23" s="71">
        <v>0.42060117848884904</v>
      </c>
      <c r="S23" s="67">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c r="A25" s="15"/>
      <c r="B25" s="14"/>
      <c r="C25" s="39"/>
      <c r="D25" s="37" t="s">
        <v>19</v>
      </c>
      <c r="E25" s="38"/>
      <c r="F25" s="75">
        <v>51</v>
      </c>
      <c r="G25" s="75">
        <v>2</v>
      </c>
      <c r="H25" s="75">
        <v>0</v>
      </c>
      <c r="I25" s="75">
        <v>31</v>
      </c>
      <c r="J25" s="71">
        <v>24.5</v>
      </c>
      <c r="K25" s="71" t="s">
        <v>48</v>
      </c>
      <c r="L25" s="67">
        <v>0.64516129032258074</v>
      </c>
      <c r="M25" s="75">
        <v>67</v>
      </c>
      <c r="N25" s="75">
        <v>5</v>
      </c>
      <c r="O25" s="75">
        <v>1</v>
      </c>
      <c r="P25" s="75">
        <v>35</v>
      </c>
      <c r="Q25" s="71">
        <v>12.4</v>
      </c>
      <c r="R25" s="71">
        <v>66</v>
      </c>
      <c r="S25" s="67">
        <v>0.91428571428571437</v>
      </c>
      <c r="T25" s="75">
        <v>124</v>
      </c>
      <c r="U25" s="77">
        <v>37</v>
      </c>
      <c r="V25" s="77">
        <v>363</v>
      </c>
      <c r="W25" s="24"/>
      <c r="X25" s="24"/>
      <c r="Y25" s="24"/>
      <c r="Z25" s="24"/>
      <c r="AA25" s="24"/>
      <c r="AB25" s="24"/>
      <c r="AC25" s="24"/>
      <c r="AD25" s="24"/>
      <c r="AE25" s="24"/>
      <c r="AF25" s="24"/>
      <c r="AG25" s="24"/>
      <c r="AH25" s="24"/>
      <c r="AI25" s="24"/>
      <c r="AJ25" s="24"/>
      <c r="AK25" s="24"/>
      <c r="AL25" s="24"/>
    </row>
    <row r="26" spans="1:38" s="25" customFormat="1">
      <c r="A26" s="11"/>
      <c r="B26" s="14"/>
      <c r="C26" s="39"/>
      <c r="D26" s="37" t="s">
        <v>20</v>
      </c>
      <c r="E26" s="38"/>
      <c r="F26" s="75">
        <f>42314</f>
        <v>42314</v>
      </c>
      <c r="G26" s="75">
        <v>0</v>
      </c>
      <c r="H26" s="75">
        <v>0</v>
      </c>
      <c r="I26" s="75">
        <v>76374</v>
      </c>
      <c r="J26" s="71" t="s">
        <v>48</v>
      </c>
      <c r="K26" s="71" t="s">
        <v>48</v>
      </c>
      <c r="L26" s="67">
        <v>-0.44596328593500401</v>
      </c>
      <c r="M26" s="75">
        <f>53186</f>
        <v>53186</v>
      </c>
      <c r="N26" s="75">
        <v>2139</v>
      </c>
      <c r="O26" s="75">
        <v>892</v>
      </c>
      <c r="P26" s="75">
        <v>82483</v>
      </c>
      <c r="Q26" s="71">
        <v>23.864890135577372</v>
      </c>
      <c r="R26" s="71">
        <v>58.625560538116595</v>
      </c>
      <c r="S26" s="67">
        <v>-0.3551883418401367</v>
      </c>
      <c r="T26" s="75">
        <v>165083</v>
      </c>
      <c r="U26" s="77">
        <v>29062</v>
      </c>
      <c r="V26" s="77">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16</v>
      </c>
      <c r="D27" s="42"/>
      <c r="E27" s="43"/>
      <c r="F27" s="52">
        <v>332</v>
      </c>
      <c r="G27" s="52">
        <v>7</v>
      </c>
      <c r="H27" s="52">
        <v>42</v>
      </c>
      <c r="I27" s="52">
        <v>292</v>
      </c>
      <c r="J27" s="73">
        <v>46.428571428571431</v>
      </c>
      <c r="K27" s="73">
        <v>6.9047619047619051</v>
      </c>
      <c r="L27" s="69">
        <v>0.13698630136986312</v>
      </c>
      <c r="M27" s="52">
        <v>964</v>
      </c>
      <c r="N27" s="52">
        <v>19</v>
      </c>
      <c r="O27" s="52">
        <v>607</v>
      </c>
      <c r="P27" s="52">
        <v>927</v>
      </c>
      <c r="Q27" s="73">
        <v>49.736842105263158</v>
      </c>
      <c r="R27" s="73">
        <v>0.58813838550247111</v>
      </c>
      <c r="S27" s="69">
        <v>3.9913700107874872E-2</v>
      </c>
      <c r="T27" s="52">
        <v>1059</v>
      </c>
      <c r="U27" s="52">
        <v>667</v>
      </c>
      <c r="V27" s="52">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506435</f>
        <v>506435</v>
      </c>
      <c r="G28" s="53">
        <v>6002</v>
      </c>
      <c r="H28" s="53">
        <v>0</v>
      </c>
      <c r="I28" s="53">
        <v>791238</v>
      </c>
      <c r="J28" s="74">
        <v>83.377707430856375</v>
      </c>
      <c r="K28" s="74" t="s">
        <v>48</v>
      </c>
      <c r="L28" s="70">
        <v>-0.35994605921353628</v>
      </c>
      <c r="M28" s="53">
        <f>1373412</f>
        <v>1373412</v>
      </c>
      <c r="N28" s="53">
        <v>16105</v>
      </c>
      <c r="O28" s="53">
        <v>1282196</v>
      </c>
      <c r="P28" s="53">
        <v>2581764</v>
      </c>
      <c r="Q28" s="74">
        <v>84.27860912760012</v>
      </c>
      <c r="R28" s="74">
        <v>7.1140449666041716E-2</v>
      </c>
      <c r="S28" s="70">
        <v>-0.46803348408297585</v>
      </c>
      <c r="T28" s="53">
        <v>1554247</v>
      </c>
      <c r="U28" s="53">
        <v>1323431</v>
      </c>
      <c r="V28" s="53">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79"/>
      <c r="G29" s="80"/>
      <c r="H29" s="47"/>
      <c r="I29" s="47"/>
      <c r="J29" s="47"/>
      <c r="K29" s="10"/>
      <c r="L29" s="10"/>
      <c r="M29" s="80"/>
      <c r="N29" s="80"/>
      <c r="O29" s="10"/>
      <c r="P29" s="10"/>
      <c r="Q29" s="10"/>
      <c r="R29" s="10"/>
      <c r="S29" s="10"/>
      <c r="T29" s="10"/>
      <c r="U29" s="10"/>
      <c r="V29" s="10"/>
    </row>
    <row r="30" spans="1:38" hidden="1">
      <c r="A30" s="10"/>
      <c r="B30" s="10"/>
      <c r="C30" s="10"/>
      <c r="D30" s="10"/>
      <c r="E30" s="10"/>
      <c r="F30" s="10"/>
      <c r="G30" s="47"/>
      <c r="H30" s="47"/>
      <c r="I30" s="47"/>
      <c r="J30" s="47"/>
      <c r="K30" s="10"/>
      <c r="L30" s="10"/>
      <c r="M30" s="10"/>
      <c r="N30" s="10"/>
      <c r="O30" s="10"/>
      <c r="P30" s="10"/>
      <c r="Q30" s="10"/>
      <c r="R30" s="10"/>
      <c r="S30" s="10"/>
      <c r="T30" s="10"/>
      <c r="U30" s="10"/>
      <c r="V30" s="10"/>
    </row>
    <row r="31" spans="1:38" hidden="1">
      <c r="A31" s="10"/>
      <c r="B31" s="10"/>
      <c r="C31" s="10"/>
      <c r="D31" s="10"/>
      <c r="E31" s="10"/>
      <c r="F31" s="10"/>
      <c r="G31" s="47"/>
      <c r="H31" s="47"/>
      <c r="I31" s="47"/>
      <c r="J31" s="47"/>
      <c r="K31" s="10"/>
      <c r="L31" s="10"/>
      <c r="M31" s="10"/>
      <c r="N31" s="10"/>
      <c r="O31" s="10"/>
      <c r="P31" s="10"/>
      <c r="Q31" s="10"/>
      <c r="R31" s="10"/>
      <c r="S31" s="10"/>
      <c r="T31" s="10"/>
      <c r="U31" s="10"/>
      <c r="V31" s="10"/>
    </row>
    <row r="32" spans="1:38"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C8" sqref="C8:E28"/>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78" t="s">
        <v>15</v>
      </c>
      <c r="W3" s="10"/>
    </row>
    <row r="4" spans="1:38" ht="16.2">
      <c r="A4" s="11"/>
      <c r="B4" s="13" t="s">
        <v>11</v>
      </c>
      <c r="C4" s="31"/>
      <c r="D4" s="29"/>
      <c r="E4" s="65" t="s">
        <v>12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148" t="s">
        <v>13</v>
      </c>
      <c r="G6" s="148"/>
      <c r="H6" s="148"/>
      <c r="I6" s="148"/>
      <c r="J6" s="148"/>
      <c r="K6" s="148"/>
      <c r="L6" s="149"/>
      <c r="M6" s="150" t="s">
        <v>14</v>
      </c>
      <c r="N6" s="148"/>
      <c r="O6" s="148"/>
      <c r="P6" s="148"/>
      <c r="Q6" s="148"/>
      <c r="R6" s="148"/>
      <c r="S6" s="149"/>
      <c r="T6" s="150" t="s">
        <v>25</v>
      </c>
      <c r="U6" s="148"/>
      <c r="V6" s="14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146557</v>
      </c>
      <c r="P14" s="75">
        <v>251900</v>
      </c>
      <c r="Q14" s="71" t="str">
        <f t="shared" si="5"/>
        <v>n/a</v>
      </c>
      <c r="R14" s="71">
        <f t="shared" si="6"/>
        <v>-0.53291893256548639</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8889</v>
      </c>
      <c r="G26" s="75">
        <v>856</v>
      </c>
      <c r="H26" s="75">
        <v>0</v>
      </c>
      <c r="I26" s="75">
        <v>1452</v>
      </c>
      <c r="J26" s="71">
        <f t="shared" si="0"/>
        <v>9.384345794392523</v>
      </c>
      <c r="K26" s="71" t="str">
        <f t="shared" si="21"/>
        <v>n/a</v>
      </c>
      <c r="L26" s="67">
        <f t="shared" si="12"/>
        <v>5.1219008264462813</v>
      </c>
      <c r="M26" s="75">
        <v>10872</v>
      </c>
      <c r="N26" s="75">
        <v>2139</v>
      </c>
      <c r="O26" s="75">
        <v>892</v>
      </c>
      <c r="P26" s="75">
        <v>6109</v>
      </c>
      <c r="Q26" s="71">
        <f t="shared" si="22"/>
        <v>4.0827489481065919</v>
      </c>
      <c r="R26" s="71">
        <f t="shared" si="23"/>
        <v>11.188340807174887</v>
      </c>
      <c r="S26" s="67">
        <f t="shared" si="24"/>
        <v>0.7796693403175643</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405505</v>
      </c>
      <c r="G28" s="53">
        <f t="shared" si="25"/>
        <v>4146</v>
      </c>
      <c r="H28" s="53">
        <f t="shared" si="25"/>
        <v>226205</v>
      </c>
      <c r="I28" s="53">
        <f t="shared" si="25"/>
        <v>655947</v>
      </c>
      <c r="J28" s="74">
        <f t="shared" si="0"/>
        <v>96.806319343945972</v>
      </c>
      <c r="K28" s="74">
        <f t="shared" si="21"/>
        <v>0.79264384076390892</v>
      </c>
      <c r="L28" s="70">
        <f t="shared" si="12"/>
        <v>-0.38180218828655366</v>
      </c>
      <c r="M28" s="53">
        <f t="shared" si="26"/>
        <v>866977</v>
      </c>
      <c r="N28" s="53">
        <f t="shared" si="26"/>
        <v>10103</v>
      </c>
      <c r="O28" s="53">
        <f t="shared" si="26"/>
        <v>1282196</v>
      </c>
      <c r="P28" s="53">
        <f t="shared" si="26"/>
        <v>1790526</v>
      </c>
      <c r="Q28" s="74">
        <f t="shared" si="22"/>
        <v>84.813817677917456</v>
      </c>
      <c r="R28" s="74">
        <f t="shared" si="23"/>
        <v>-0.32383426558810047</v>
      </c>
      <c r="S28" s="70">
        <f t="shared" si="24"/>
        <v>-0.51579759243931678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V3" sqref="V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10</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c r="W3" s="10"/>
    </row>
    <row r="4" spans="1:38" ht="16.2">
      <c r="A4" s="11"/>
      <c r="B4" s="13" t="s">
        <v>11</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11</v>
      </c>
      <c r="D6" s="33"/>
      <c r="E6" s="33"/>
      <c r="F6" s="148" t="s">
        <v>43</v>
      </c>
      <c r="G6" s="148"/>
      <c r="H6" s="148"/>
      <c r="I6" s="148"/>
      <c r="J6" s="148"/>
      <c r="K6" s="148"/>
      <c r="L6" s="149"/>
      <c r="M6" s="150" t="s">
        <v>44</v>
      </c>
      <c r="N6" s="148"/>
      <c r="O6" s="148"/>
      <c r="P6" s="148"/>
      <c r="Q6" s="148"/>
      <c r="R6" s="148"/>
      <c r="S6" s="149"/>
      <c r="T6" s="150" t="s">
        <v>25</v>
      </c>
      <c r="U6" s="148"/>
      <c r="V6" s="148"/>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21</v>
      </c>
      <c r="D8" s="56"/>
      <c r="E8" s="57"/>
      <c r="F8" s="62">
        <v>2022</v>
      </c>
      <c r="G8" s="58">
        <v>2021</v>
      </c>
      <c r="H8" s="58">
        <v>2020</v>
      </c>
      <c r="I8" s="58">
        <v>2019</v>
      </c>
      <c r="J8" s="59" t="s">
        <v>22</v>
      </c>
      <c r="K8" s="59" t="s">
        <v>23</v>
      </c>
      <c r="L8" s="64" t="s">
        <v>24</v>
      </c>
      <c r="M8" s="59">
        <v>2022</v>
      </c>
      <c r="N8" s="58">
        <v>2021</v>
      </c>
      <c r="O8" s="58">
        <v>2020</v>
      </c>
      <c r="P8" s="58">
        <v>2019</v>
      </c>
      <c r="Q8" s="59" t="s">
        <v>22</v>
      </c>
      <c r="R8" s="59" t="s">
        <v>23</v>
      </c>
      <c r="S8" s="64" t="s">
        <v>24</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5</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19</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20</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8</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19</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20</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118022</v>
      </c>
      <c r="P14" s="75">
        <v>134226</v>
      </c>
      <c r="Q14" s="71" t="str">
        <f t="shared" si="5"/>
        <v>n/a</v>
      </c>
      <c r="R14" s="71">
        <f t="shared" si="6"/>
        <v>-0.69615834335971261</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6</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19</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20</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4</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19</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20</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7</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19</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20</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18</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19</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20</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16</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17</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1055991</v>
      </c>
      <c r="P28" s="53">
        <f t="shared" si="26"/>
        <v>1134579</v>
      </c>
      <c r="Q28" s="74">
        <f t="shared" si="22"/>
        <v>76.467181467181462</v>
      </c>
      <c r="R28" s="74">
        <f t="shared" si="23"/>
        <v>-0.56299627553643927</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mergeCells count="3">
    <mergeCell ref="F6:L6"/>
    <mergeCell ref="M6:S6"/>
    <mergeCell ref="T6:V6"/>
  </mergeCells>
  <pageMargins left="0.7" right="0.7" top="0.75" bottom="0.75" header="0.3" footer="0.3"/>
  <pageSetup paperSize="9" scale="85"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9B276ACB4E644D9A6582918F6D7D7E" ma:contentTypeVersion="11" ma:contentTypeDescription="Create a new document." ma:contentTypeScope="" ma:versionID="12aad1519d0b42486490ab1207318d96">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7a2a3cc9cd9b6cd89c8e9d102b19d9"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6FC12F-4478-42E3-9A48-BDD9224AE15B}">
  <ds:schemaRefs>
    <ds:schemaRef ds:uri="http://purl.org/dc/dcmitype/"/>
    <ds:schemaRef ds:uri="8cd7474e-1d48-42f1-a929-9fa835c241d5"/>
    <ds:schemaRef ds:uri="http://purl.org/dc/terms/"/>
    <ds:schemaRef ds:uri="http://schemas.openxmlformats.org/package/2006/metadata/core-properties"/>
    <ds:schemaRef ds:uri="http://schemas.microsoft.com/office/2006/documentManagement/types"/>
    <ds:schemaRef ds:uri="http://purl.org/dc/elements/1.1/"/>
    <ds:schemaRef ds:uri="http://www.w3.org/XML/1998/namespace"/>
    <ds:schemaRef ds:uri="50acc271-0769-44fa-a07c-5c2dfce6e462"/>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28A667D9-D234-4D60-A7C1-F84DFB29A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C4D69E-E9A6-4C6E-930B-6845131E72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 </vt:lpstr>
      <vt:lpstr>Yasal Uyarı</vt:lpstr>
      <vt:lpstr>Notlar</vt:lpstr>
      <vt:lpstr>Tem-22</vt:lpstr>
      <vt:lpstr>Haz-22</vt:lpstr>
      <vt:lpstr>May-22</vt:lpstr>
      <vt:lpstr>Nis-22</vt:lpstr>
      <vt:lpstr>Mart-22</vt:lpstr>
      <vt:lpstr>Subat-22</vt:lpstr>
      <vt:lpstr>Ocak-22</vt:lpstr>
      <vt:lpstr>Aralık-21</vt:lpstr>
      <vt:lpstr>Kasım-21</vt:lpstr>
      <vt:lpstr>Ekim-21</vt:lpstr>
      <vt:lpstr>Eylül-21</vt:lpstr>
      <vt:lpstr>Notlar!Print_Area</vt:lpstr>
      <vt:lpstr>'Yasal Uyarı'!Print_Area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Asli Su Ata</cp:lastModifiedBy>
  <cp:lastPrinted>2021-12-15T18:12:21Z</cp:lastPrinted>
  <dcterms:created xsi:type="dcterms:W3CDTF">2021-12-10T09:13:50Z</dcterms:created>
  <dcterms:modified xsi:type="dcterms:W3CDTF">2022-08-17T16:13:02Z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ies>
</file>