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C:\Users\gph_sizena\Downloads\"/>
    </mc:Choice>
  </mc:AlternateContent>
  <xr:revisionPtr revIDLastSave="0" documentId="13_ncr:1_{5D3139D2-2FB8-4397-8078-572E9FBE8625}" xr6:coauthVersionLast="47" xr6:coauthVersionMax="47" xr10:uidLastSave="{00000000-0000-0000-0000-000000000000}"/>
  <bookViews>
    <workbookView xWindow="5916" yWindow="54" windowWidth="16920" windowHeight="12240" activeTab="3" xr2:uid="{00000000-000D-0000-FFFF-FFFF00000000}"/>
  </bookViews>
  <sheets>
    <sheet name=" " sheetId="3" r:id="rId1"/>
    <sheet name="Disclaimer" sheetId="13" r:id="rId2"/>
    <sheet name="Notes" sheetId="11" r:id="rId3"/>
    <sheet name="Subat 2022" sheetId="14" r:id="rId4"/>
  </sheets>
  <externalReferences>
    <externalReference r:id="rId5"/>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8" i="14" l="1"/>
  <c r="T28" i="14"/>
  <c r="P28" i="14"/>
  <c r="O28" i="14"/>
  <c r="N28" i="14"/>
  <c r="M28" i="14"/>
  <c r="S28" i="14" s="1"/>
  <c r="L28" i="14"/>
  <c r="I28" i="14"/>
  <c r="H28" i="14"/>
  <c r="G28" i="14"/>
  <c r="F28" i="14"/>
  <c r="K28" i="14" s="1"/>
  <c r="U27" i="14"/>
  <c r="T27" i="14"/>
  <c r="P27" i="14"/>
  <c r="O27" i="14"/>
  <c r="N27" i="14"/>
  <c r="M27" i="14"/>
  <c r="S27" i="14" s="1"/>
  <c r="I27" i="14"/>
  <c r="H27" i="14"/>
  <c r="G27" i="14"/>
  <c r="F27" i="14"/>
  <c r="L27" i="14" s="1"/>
  <c r="V26" i="14"/>
  <c r="V28" i="14" s="1"/>
  <c r="U26" i="14"/>
  <c r="S26" i="14"/>
  <c r="R26" i="14"/>
  <c r="Q26" i="14"/>
  <c r="L26" i="14"/>
  <c r="K26" i="14"/>
  <c r="J26" i="14"/>
  <c r="V25" i="14"/>
  <c r="V27" i="14" s="1"/>
  <c r="S25" i="14"/>
  <c r="R25" i="14"/>
  <c r="Q25" i="14"/>
  <c r="L25" i="14"/>
  <c r="K25" i="14"/>
  <c r="J25" i="14"/>
  <c r="S23" i="14"/>
  <c r="R23" i="14"/>
  <c r="Q23" i="14"/>
  <c r="L23" i="14"/>
  <c r="K23" i="14"/>
  <c r="J23" i="14"/>
  <c r="S22" i="14"/>
  <c r="R22" i="14"/>
  <c r="Q22" i="14"/>
  <c r="L22" i="14"/>
  <c r="K22" i="14"/>
  <c r="J22" i="14"/>
  <c r="S20" i="14"/>
  <c r="R20" i="14"/>
  <c r="Q20" i="14"/>
  <c r="L20" i="14"/>
  <c r="K20" i="14"/>
  <c r="J20" i="14"/>
  <c r="S19" i="14"/>
  <c r="R19" i="14"/>
  <c r="Q19" i="14"/>
  <c r="L19" i="14"/>
  <c r="K19" i="14"/>
  <c r="J19" i="14"/>
  <c r="S17" i="14"/>
  <c r="R17" i="14"/>
  <c r="Q17" i="14"/>
  <c r="L17" i="14"/>
  <c r="K17" i="14"/>
  <c r="J17" i="14"/>
  <c r="S16" i="14"/>
  <c r="R16" i="14"/>
  <c r="Q16" i="14"/>
  <c r="L16" i="14"/>
  <c r="K16" i="14"/>
  <c r="J16" i="14"/>
  <c r="S14" i="14"/>
  <c r="R14" i="14"/>
  <c r="Q14" i="14"/>
  <c r="L14" i="14"/>
  <c r="K14" i="14"/>
  <c r="J14" i="14"/>
  <c r="S13" i="14"/>
  <c r="R13" i="14"/>
  <c r="Q13" i="14"/>
  <c r="L13" i="14"/>
  <c r="K13" i="14"/>
  <c r="J13" i="14"/>
  <c r="S11" i="14"/>
  <c r="R11" i="14"/>
  <c r="Q11" i="14"/>
  <c r="L11" i="14"/>
  <c r="K11" i="14"/>
  <c r="J11" i="14"/>
  <c r="S10" i="14"/>
  <c r="R10" i="14"/>
  <c r="Q10" i="14"/>
  <c r="L10" i="14"/>
  <c r="K10" i="14"/>
  <c r="J10" i="14"/>
  <c r="I17" i="3"/>
  <c r="Q27" i="14" l="1"/>
  <c r="J27" i="14"/>
  <c r="R27" i="14"/>
  <c r="Q28" i="14"/>
  <c r="K27" i="14"/>
  <c r="J28" i="14"/>
  <c r="R28" i="14"/>
</calcChain>
</file>

<file path=xl/sharedStrings.xml><?xml version="1.0" encoding="utf-8"?>
<sst xmlns="http://schemas.openxmlformats.org/spreadsheetml/2006/main" count="39" uniqueCount="25">
  <si>
    <t>Global Ports Holding Plc.</t>
  </si>
  <si>
    <t>Date:</t>
  </si>
  <si>
    <t>Nassau</t>
  </si>
  <si>
    <t>Antigua</t>
  </si>
  <si>
    <t>Ege Port</t>
  </si>
  <si>
    <t>Valletta</t>
  </si>
  <si>
    <t>Creuers</t>
  </si>
  <si>
    <t>Yasal Uyarı</t>
  </si>
  <si>
    <t>Notlar</t>
  </si>
  <si>
    <t xml:space="preserve">Aylık Trafik İstatistikleri GPH </t>
  </si>
  <si>
    <t>Dönem</t>
  </si>
  <si>
    <t>2021/19 Değişim %</t>
  </si>
  <si>
    <t>2021/20 Değişim %</t>
  </si>
  <si>
    <t>Tüm Yıl</t>
  </si>
  <si>
    <t>Diğer Kruvaziyer Limanları</t>
  </si>
  <si>
    <t>Tüm Seferler</t>
  </si>
  <si>
    <t>Seferler</t>
  </si>
  <si>
    <t>Yolcu Sayısı</t>
  </si>
  <si>
    <t>Tüm Yolcu Sayısı</t>
  </si>
  <si>
    <t>Kruvaziyer Limanları Traffic Statistics</t>
  </si>
  <si>
    <t>Kruvaziyer Limanları</t>
  </si>
  <si>
    <t>2022/21 Değişim %</t>
  </si>
  <si>
    <t>Ocak 2022</t>
  </si>
  <si>
    <t>Subat</t>
  </si>
  <si>
    <t>Ocak - Subat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</si>
</sst>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_-;* \(#,##0\)_-;_-* &quot;-&quot;??_-;_-@_-"/>
    <numFmt numFmtId="166" formatCode="[$-409]d\-mmm\-yyyy;@"/>
    <numFmt numFmtId="167" formatCode="yyyy\-mm\-dd;@"/>
    <numFmt numFmtId="168" formatCode="_-* #,##0_-;\-* #,##0_-;_-* &quot;-&quot;??_-;_-@_-"/>
    <numFmt numFmtId="169" formatCode="0%;\(0%\)"/>
    <numFmt numFmtId="170" formatCode="[$-41F]d\ mmmm\ yy;@"/>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5"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164" fontId="15" fillId="0" borderId="0" applyFont="0" applyFill="0" applyBorder="0" applyAlignment="0" applyProtection="0"/>
    <xf numFmtId="9" fontId="15" fillId="0" borderId="0" applyFont="0" applyFill="0" applyBorder="0" applyAlignment="0" applyProtection="0"/>
  </cellStyleXfs>
  <cellXfs count="114">
    <xf numFmtId="0" fontId="0" fillId="0" borderId="0" xfId="0"/>
    <xf numFmtId="0" fontId="2" fillId="3" borderId="0" xfId="1" applyFont="1" applyFill="1" applyAlignment="1">
      <alignment horizontal="left"/>
    </xf>
    <xf numFmtId="165" fontId="4" fillId="0" borderId="0" xfId="2" applyFont="1"/>
    <xf numFmtId="165" fontId="5" fillId="3" borderId="1" xfId="2" applyFont="1" applyFill="1" applyBorder="1"/>
    <xf numFmtId="165" fontId="4" fillId="0" borderId="1" xfId="2" applyFont="1" applyBorder="1"/>
    <xf numFmtId="165" fontId="6" fillId="0" borderId="0" xfId="2" applyFont="1"/>
    <xf numFmtId="165" fontId="7" fillId="0" borderId="0" xfId="2" applyFont="1"/>
    <xf numFmtId="165" fontId="8" fillId="0" borderId="0" xfId="2" applyFont="1"/>
    <xf numFmtId="166" fontId="8" fillId="4" borderId="0" xfId="2" applyNumberFormat="1" applyFont="1" applyFill="1"/>
    <xf numFmtId="165" fontId="9" fillId="3" borderId="1" xfId="2" applyFont="1" applyFill="1" applyBorder="1"/>
    <xf numFmtId="0" fontId="0" fillId="3" borderId="0" xfId="0" applyFill="1"/>
    <xf numFmtId="0" fontId="0" fillId="3" borderId="0" xfId="0" applyFill="1" applyProtection="1"/>
    <xf numFmtId="165" fontId="4" fillId="3" borderId="0" xfId="2" applyFont="1" applyFill="1" applyProtection="1"/>
    <xf numFmtId="165" fontId="6" fillId="3" borderId="0" xfId="2" applyFont="1" applyFill="1" applyProtection="1"/>
    <xf numFmtId="0" fontId="4" fillId="3" borderId="0" xfId="0" applyFont="1" applyFill="1" applyProtection="1"/>
    <xf numFmtId="0" fontId="0" fillId="0" borderId="0" xfId="0" applyProtection="1"/>
    <xf numFmtId="165" fontId="4" fillId="0" borderId="0" xfId="2" applyFont="1" applyProtection="1">
      <protection locked="0"/>
    </xf>
    <xf numFmtId="0" fontId="2" fillId="3" borderId="0" xfId="1" applyFont="1" applyFill="1" applyAlignment="1" applyProtection="1">
      <alignment horizontal="left"/>
      <protection locked="0"/>
    </xf>
    <xf numFmtId="165" fontId="5" fillId="3" borderId="1" xfId="2" applyFont="1" applyFill="1" applyBorder="1" applyProtection="1">
      <protection locked="0"/>
    </xf>
    <xf numFmtId="165" fontId="4" fillId="0" borderId="1" xfId="2" applyFont="1" applyBorder="1" applyProtection="1">
      <protection locked="0"/>
    </xf>
    <xf numFmtId="165"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5" fontId="17" fillId="3" borderId="1" xfId="2" applyFont="1" applyFill="1" applyBorder="1"/>
    <xf numFmtId="165" fontId="17" fillId="3" borderId="0" xfId="2"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0" fontId="18" fillId="6" borderId="7" xfId="0" applyFont="1" applyFill="1" applyBorder="1" applyAlignment="1" applyProtection="1">
      <alignment vertical="center"/>
    </xf>
    <xf numFmtId="170" fontId="17" fillId="3" borderId="0" xfId="2" applyNumberFormat="1" applyFont="1" applyFill="1" applyProtection="1"/>
    <xf numFmtId="0" fontId="0" fillId="0" borderId="0" xfId="0"/>
    <xf numFmtId="0" fontId="0" fillId="3" borderId="0" xfId="0" applyFill="1"/>
    <xf numFmtId="165" fontId="17" fillId="3" borderId="1" xfId="2" applyFont="1" applyFill="1" applyBorder="1"/>
    <xf numFmtId="165" fontId="17" fillId="3" borderId="0" xfId="2" applyFont="1" applyFill="1" applyProtection="1"/>
    <xf numFmtId="0" fontId="19" fillId="5" borderId="0" xfId="3" applyFont="1" applyBorder="1" applyProtection="1"/>
    <xf numFmtId="0" fontId="17" fillId="3" borderId="0" xfId="0" applyFont="1" applyFill="1" applyBorder="1" applyProtection="1"/>
    <xf numFmtId="0" fontId="20" fillId="6" borderId="0" xfId="0" applyFont="1" applyFill="1" applyBorder="1" applyAlignment="1" applyProtection="1">
      <alignment horizontal="center" vertical="center"/>
    </xf>
    <xf numFmtId="0" fontId="20" fillId="6" borderId="7" xfId="0" applyFont="1" applyFill="1" applyBorder="1" applyAlignment="1" applyProtection="1">
      <alignment horizontal="center" vertical="center"/>
    </xf>
    <xf numFmtId="0" fontId="0" fillId="0" borderId="0" xfId="0"/>
    <xf numFmtId="0" fontId="0" fillId="3" borderId="0" xfId="0" applyFill="1"/>
    <xf numFmtId="165" fontId="17" fillId="3" borderId="1" xfId="2" applyFont="1" applyFill="1" applyBorder="1"/>
    <xf numFmtId="165" fontId="17" fillId="3" borderId="0" xfId="2" applyFont="1" applyFill="1" applyProtection="1"/>
    <xf numFmtId="0" fontId="19" fillId="5" borderId="0" xfId="3" applyFont="1" applyBorder="1" applyProtection="1"/>
    <xf numFmtId="0" fontId="17" fillId="3" borderId="0" xfId="0" applyFont="1" applyFill="1" applyBorder="1" applyProtection="1"/>
    <xf numFmtId="0" fontId="20" fillId="6" borderId="0" xfId="0" applyFont="1" applyFill="1" applyBorder="1" applyAlignment="1" applyProtection="1">
      <alignment horizontal="center" vertical="center" wrapText="1"/>
    </xf>
    <xf numFmtId="0" fontId="0" fillId="0" borderId="0" xfId="0"/>
    <xf numFmtId="0" fontId="0" fillId="3" borderId="0" xfId="0" applyFill="1"/>
    <xf numFmtId="165" fontId="17" fillId="3" borderId="1" xfId="2" applyFont="1" applyFill="1" applyBorder="1"/>
    <xf numFmtId="165" fontId="17" fillId="3" borderId="0" xfId="2" applyFont="1" applyFill="1" applyProtection="1"/>
    <xf numFmtId="0" fontId="19" fillId="5" borderId="0" xfId="3" applyFont="1" applyBorder="1" applyProtection="1"/>
    <xf numFmtId="0" fontId="17" fillId="3" borderId="0" xfId="0" applyFont="1" applyFill="1" applyBorder="1" applyProtection="1"/>
    <xf numFmtId="0" fontId="20" fillId="6" borderId="0" xfId="0" applyFont="1" applyFill="1" applyBorder="1" applyAlignment="1" applyProtection="1">
      <alignment horizontal="center" vertical="center" wrapText="1"/>
    </xf>
    <xf numFmtId="0" fontId="0" fillId="0" borderId="0" xfId="0"/>
    <xf numFmtId="0" fontId="0" fillId="3" borderId="0" xfId="0" applyFill="1"/>
    <xf numFmtId="165" fontId="17" fillId="3" borderId="1" xfId="2" applyFont="1" applyFill="1" applyBorder="1"/>
    <xf numFmtId="165" fontId="17" fillId="3" borderId="0" xfId="2" applyFont="1" applyFill="1" applyProtection="1"/>
    <xf numFmtId="0" fontId="19" fillId="5" borderId="0" xfId="3" applyFont="1" applyBorder="1" applyProtection="1"/>
    <xf numFmtId="0" fontId="17" fillId="3" borderId="0" xfId="0" applyFont="1" applyFill="1" applyBorder="1" applyProtection="1"/>
    <xf numFmtId="168" fontId="0" fillId="3" borderId="0" xfId="0" applyNumberFormat="1" applyFill="1"/>
    <xf numFmtId="0" fontId="20" fillId="6" borderId="0" xfId="0" applyFont="1" applyFill="1" applyBorder="1" applyAlignment="1" applyProtection="1">
      <alignment horizontal="center" vertical="center"/>
    </xf>
    <xf numFmtId="0" fontId="20" fillId="6" borderId="7" xfId="0" applyFont="1" applyFill="1" applyBorder="1" applyAlignment="1" applyProtection="1">
      <alignment horizontal="center" vertical="center"/>
    </xf>
    <xf numFmtId="168" fontId="17" fillId="3" borderId="0" xfId="7" applyNumberFormat="1"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167" fontId="17" fillId="7" borderId="0" xfId="2" quotePrefix="1" applyNumberFormat="1" applyFont="1" applyFill="1" applyProtection="1"/>
    <xf numFmtId="169" fontId="17" fillId="3" borderId="3" xfId="8"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0" fontId="18" fillId="2" borderId="13" xfId="1" applyFont="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3" fontId="17" fillId="8" borderId="0" xfId="0" applyNumberFormat="1" applyFont="1" applyFill="1" applyAlignment="1">
      <alignment horizontal="right" indent="1"/>
    </xf>
    <xf numFmtId="0" fontId="17" fillId="3" borderId="0" xfId="0" applyFont="1" applyFill="1" applyAlignment="1">
      <alignment horizontal="right" indent="1"/>
    </xf>
    <xf numFmtId="169" fontId="17" fillId="3" borderId="3"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cellXfs>
  <cellStyles count="9">
    <cellStyle name="Comma" xfId="7" builtinId="3"/>
    <cellStyle name="Header1" xfId="4" xr:uid="{00000000-0005-0000-0000-000001000000}"/>
    <cellStyle name="Line_ClosingBal" xfId="6" xr:uid="{00000000-0005-0000-0000-000002000000}"/>
    <cellStyle name="Normal" xfId="0" builtinId="0"/>
    <cellStyle name="Normal 2" xfId="2" xr:uid="{00000000-0005-0000-0000-000004000000}"/>
    <cellStyle name="Percent" xfId="8" builtinId="5"/>
    <cellStyle name="Sheet_Header" xfId="1" xr:uid="{00000000-0005-0000-0000-000006000000}"/>
    <cellStyle name="Sheet_Header2" xfId="3" xr:uid="{00000000-0005-0000-0000-000007000000}"/>
    <cellStyle name="Unit" xfId="5" xr:uid="{00000000-0005-0000-0000-000008000000}"/>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r>
            <a:rPr lang="en-GB" sz="1400" i="1">
              <a:solidFill>
                <a:sysClr val="windowText" lastClr="000000"/>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p>
        <a:p>
          <a:pPr rtl="0" eaLnBrk="1" latinLnBrk="0" hangingPunct="1"/>
          <a:r>
            <a:rPr lang="en-GB" sz="1400" i="1">
              <a:solidFill>
                <a:sysClr val="windowText" lastClr="000000"/>
              </a:solidFill>
              <a:effectLst/>
              <a:latin typeface="+mn-lt"/>
              <a:ea typeface="+mn-ea"/>
              <a:cs typeface="+mn-cs"/>
            </a:rPr>
            <a:t> </a:t>
          </a:r>
        </a:p>
        <a:p>
          <a:pPr rtl="0" eaLnBrk="1" latinLnBrk="0" hangingPunct="1"/>
          <a:r>
            <a:rPr lang="en-GB" sz="1400" i="1">
              <a:solidFill>
                <a:sysClr val="windowText" lastClr="000000"/>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p>
        <a:p>
          <a:pPr rtl="0" eaLnBrk="1" latinLnBrk="0" hangingPunct="1"/>
          <a:r>
            <a:rPr lang="en-GB" sz="1400" i="1">
              <a:solidFill>
                <a:sysClr val="windowText" lastClr="000000"/>
              </a:solidFill>
              <a:effectLst/>
              <a:latin typeface="+mn-lt"/>
              <a:ea typeface="+mn-ea"/>
              <a:cs typeface="+mn-cs"/>
            </a:rPr>
            <a:t> </a:t>
          </a:r>
        </a:p>
        <a:p>
          <a:pPr rtl="0" eaLnBrk="1" latinLnBrk="0" hangingPunct="1"/>
          <a:r>
            <a:rPr lang="en-GB" sz="1400" i="1">
              <a:solidFill>
                <a:sysClr val="windowText" lastClr="000000"/>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134470</xdr:colOff>
      <xdr:row>3</xdr:row>
      <xdr:rowOff>56030</xdr:rowOff>
    </xdr:from>
    <xdr:to>
      <xdr:col>18</xdr:col>
      <xdr:colOff>112059</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02558" y="874059"/>
          <a:ext cx="10298207" cy="4852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Kapsam</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Sözlük</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Seferler		</a:t>
          </a:r>
          <a:r>
            <a:rPr lang="de-DE" sz="1000" b="0" i="0" u="none" strike="noStrike">
              <a:solidFill>
                <a:schemeClr val="dk1"/>
              </a:solidFill>
              <a:effectLst/>
              <a:latin typeface="+mn-lt"/>
              <a:ea typeface="+mn-ea"/>
              <a:cs typeface="+mn-cs"/>
            </a:rPr>
            <a:t>Kruvaziyer gemi seferleri.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Yolcu Sayısı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Yolcuların gemiden fiilen ayrılmalarına gerek kalmadan yolcu gemisindeki yolculara dayalı yolcu hareketlerini temsil eder. </a:t>
          </a:r>
        </a:p>
        <a:p>
          <a:pPr rtl="0" eaLnBrk="1" latinLnBrk="0" hangingPunct="1">
            <a:spcBef>
              <a:spcPts val="600"/>
            </a:spcBef>
          </a:pPr>
          <a:r>
            <a:rPr lang="de-DE" sz="1000" b="0" i="0" u="none" strike="noStrike">
              <a:solidFill>
                <a:schemeClr val="dk1"/>
              </a:solidFill>
              <a:effectLst/>
              <a:latin typeface="+mn-lt"/>
              <a:ea typeface="+mn-ea"/>
              <a:cs typeface="+mn-cs"/>
            </a:rPr>
            <a:t>		Ana</a:t>
          </a:r>
          <a:r>
            <a:rPr lang="de-DE" sz="1000" b="0" i="0" u="none" strike="noStrike" baseline="0">
              <a:solidFill>
                <a:schemeClr val="dk1"/>
              </a:solidFill>
              <a:effectLst/>
              <a:latin typeface="+mn-lt"/>
              <a:ea typeface="+mn-ea"/>
              <a:cs typeface="+mn-cs"/>
            </a:rPr>
            <a:t> liman </a:t>
          </a:r>
          <a:r>
            <a:rPr lang="de-DE" sz="1000" b="0" i="0" u="none" strike="noStrike">
              <a:solidFill>
                <a:schemeClr val="dk1"/>
              </a:solidFill>
              <a:effectLst/>
              <a:latin typeface="+mn-lt"/>
              <a:ea typeface="+mn-ea"/>
              <a:cs typeface="+mn-cs"/>
            </a:rPr>
            <a:t>veya interport çağrıları için, biniş ve iniş yolcu hareketleri sayılır. </a:t>
          </a:r>
        </a:p>
        <a:p>
          <a:pPr rtl="0" eaLnBrk="1" latinLnBrk="0" hangingPunct="1">
            <a:spcBef>
              <a:spcPts val="600"/>
            </a:spcBef>
          </a:pPr>
          <a:r>
            <a:rPr lang="de-DE" sz="1000" b="0" i="0" u="none" strike="noStrike">
              <a:solidFill>
                <a:schemeClr val="dk1"/>
              </a:solidFill>
              <a:effectLst/>
              <a:latin typeface="+mn-lt"/>
              <a:ea typeface="+mn-ea"/>
              <a:cs typeface="+mn-cs"/>
            </a:rPr>
            <a:t>		Transit kruvaziyer ve feribot seferleri ile gelen yolcuların her biri, bir yolcu hareketini temsil etmektedir.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verisi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2019 takvim yılı boyunca edinilen büyük limanlara ilişkin karşılaştırmalı bilgiler, bu limanlar için tüm takvim yılı boyunca 12 milyon hacmi temsil etmektedir - Şirketin mali tablolarında sunulduğu üzere GPH kontrolü altındaki orantılı dönemi değil.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Creuers (Barselona) ve Malaga Kruvaziyer Limanları.</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Diğer Kruvaziyer Limanları</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Bodrum, Cagliari, Katanya, Ravenna, Taranto (2021</a:t>
          </a:r>
          <a:r>
            <a:rPr lang="de-DE" sz="1000" baseline="0">
              <a:solidFill>
                <a:schemeClr val="dk1"/>
              </a:solidFill>
              <a:effectLst/>
              <a:latin typeface="+mn-lt"/>
              <a:ea typeface="+mn-ea"/>
              <a:cs typeface="+mn-cs"/>
            </a:rPr>
            <a:t> itibari ile</a:t>
          </a:r>
          <a:r>
            <a:rPr lang="de-DE" sz="1000">
              <a:solidFill>
                <a:schemeClr val="dk1"/>
              </a:solidFill>
              <a:effectLst/>
              <a:latin typeface="+mn-lt"/>
              <a:ea typeface="+mn-ea"/>
              <a:cs typeface="+mn-cs"/>
            </a:rPr>
            <a:t>), ve ZadarKruvaziyer Limanları.</a:t>
          </a:r>
          <a:r>
            <a:rPr lang="de-DE" sz="1000" baseline="0">
              <a:solidFill>
                <a:schemeClr val="dk1"/>
              </a:solidFill>
              <a:effectLst/>
              <a:latin typeface="+mn-lt"/>
              <a:ea typeface="+mn-ea"/>
              <a:cs typeface="+mn-cs"/>
            </a:rPr>
            <a:t> Ayrıca Port of Adria kruvaziyer faaliyetlerini içermektedir.</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Kaynaklar</a:t>
          </a:r>
        </a:p>
        <a:p>
          <a:pPr rtl="0" eaLnBrk="1" latinLnBrk="0" hangingPunct="1">
            <a:spcBef>
              <a:spcPts val="600"/>
            </a:spcBef>
          </a:pPr>
          <a:r>
            <a:rPr lang="de-DE" sz="1000" b="0" i="0" u="none" strike="noStrike">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21</xdr:col>
      <xdr:colOff>314325</xdr:colOff>
      <xdr:row>0</xdr:row>
      <xdr:rowOff>0</xdr:rowOff>
    </xdr:from>
    <xdr:ext cx="5715" cy="515457"/>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772775" y="0"/>
          <a:ext cx="5715" cy="515457"/>
        </a:xfrm>
        <a:prstGeom prst="rect">
          <a:avLst/>
        </a:prstGeom>
      </xdr:spPr>
    </xdr:pic>
    <xdr:clientData/>
  </xdr:oneCellAnchor>
  <xdr:oneCellAnchor>
    <xdr:from>
      <xdr:col>21</xdr:col>
      <xdr:colOff>285750</xdr:colOff>
      <xdr:row>0</xdr:row>
      <xdr:rowOff>0</xdr:rowOff>
    </xdr:from>
    <xdr:ext cx="514350" cy="410682"/>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744200" y="0"/>
          <a:ext cx="514350" cy="41068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I17" sqref="I17"/>
    </sheetView>
  </sheetViews>
  <sheetFormatPr defaultColWidth="0" defaultRowHeight="0" customHeight="1" zeroHeight="1"/>
  <cols>
    <col min="1" max="2" width="2.5234375" style="2" customWidth="1"/>
    <col min="3" max="3" width="9.26171875" style="2" customWidth="1"/>
    <col min="4" max="4" width="10.5234375" style="2" bestFit="1" customWidth="1"/>
    <col min="5" max="8" width="9.26171875" style="2" customWidth="1"/>
    <col min="9" max="9" width="14.26171875" style="2" customWidth="1"/>
    <col min="10" max="10" width="5" style="2" customWidth="1"/>
    <col min="11" max="11" width="9.26171875" style="2" customWidth="1"/>
    <col min="12" max="12" width="4.734375" style="2" customWidth="1"/>
    <col min="13" max="16" width="9.26171875" style="2" hidden="1" customWidth="1"/>
    <col min="17" max="17" width="3.5234375" style="2" hidden="1" customWidth="1"/>
    <col min="18" max="16384" width="10.26171875" style="2" hidden="1"/>
  </cols>
  <sheetData>
    <row r="1" spans="3:11" ht="23.1">
      <c r="C1" s="1"/>
      <c r="D1" s="1"/>
      <c r="E1" s="1"/>
      <c r="F1" s="1"/>
      <c r="G1" s="1"/>
      <c r="H1" s="1"/>
    </row>
    <row r="2" spans="3:11" ht="28.2" thickBot="1">
      <c r="C2" s="3" t="s">
        <v>0</v>
      </c>
      <c r="D2" s="4"/>
      <c r="E2" s="4"/>
      <c r="F2" s="4"/>
      <c r="G2" s="4"/>
      <c r="H2" s="4"/>
      <c r="I2" s="4"/>
      <c r="J2" s="4"/>
      <c r="K2" s="4"/>
    </row>
    <row r="3" spans="3:11" ht="12.9"/>
    <row r="4" spans="3:11" ht="15.6">
      <c r="C4" s="5"/>
    </row>
    <row r="5" spans="3:11" ht="28.5">
      <c r="C5" s="6" t="s">
        <v>19</v>
      </c>
    </row>
    <row r="6" spans="3:11" ht="15.6">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44628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2.9" hidden="1"/>
    <row r="32" spans="3:11" ht="12.9" hidden="1"/>
    <row r="33" ht="12.9" hidden="1"/>
    <row r="34" ht="12.9" hidden="1"/>
    <row r="35" ht="12.9" hidden="1"/>
    <row r="36" ht="12.9" hidden="1"/>
    <row r="37" ht="12.9" hidden="1"/>
    <row r="38" ht="12.7" hidden="1" customHeight="1"/>
    <row r="39" ht="12.7" hidden="1" customHeight="1"/>
    <row r="40" ht="12.7" hidden="1" customHeight="1"/>
    <row r="41" ht="12.7" hidden="1" customHeight="1"/>
    <row r="42" ht="12.7" hidden="1" customHeight="1"/>
    <row r="43" ht="12.7" hidden="1" customHeight="1"/>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zoomScale="85" zoomScaleNormal="85" workbookViewId="0">
      <selection activeCell="F3" sqref="F3"/>
    </sheetView>
  </sheetViews>
  <sheetFormatPr defaultColWidth="0" defaultRowHeight="0" customHeight="1" zeroHeight="1"/>
  <cols>
    <col min="1" max="2" width="2.5234375" style="2" customWidth="1"/>
    <col min="3" max="3" width="20.734375" style="2" customWidth="1"/>
    <col min="4" max="4" width="10.5234375" style="2" bestFit="1" customWidth="1"/>
    <col min="5" max="8" width="9.26171875" style="2" customWidth="1"/>
    <col min="9" max="9" width="14.26171875" style="2" customWidth="1"/>
    <col min="10" max="10" width="5" style="2" customWidth="1"/>
    <col min="11" max="11" width="9.26171875" style="2" customWidth="1"/>
    <col min="12" max="12" width="4.734375" style="2" customWidth="1"/>
    <col min="13" max="16" width="9.26171875" style="2" customWidth="1"/>
    <col min="17" max="17" width="3.5234375" style="2" customWidth="1"/>
    <col min="18" max="23" width="10.26171875" style="2" customWidth="1"/>
    <col min="24" max="33" width="10.26171875" style="2" hidden="1" customWidth="1"/>
    <col min="34" max="34" width="4.734375" style="2" hidden="1" customWidth="1"/>
    <col min="35" max="16384" width="10.26171875" style="2" hidden="1"/>
  </cols>
  <sheetData>
    <row r="1" spans="2:34" ht="23.1">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2" thickBot="1">
      <c r="B2" s="16"/>
      <c r="C2" s="18" t="s">
        <v>7</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2.9">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5.6">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2.9">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2.9">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5.6">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2.9">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7"/>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2.9" hidden="1"/>
    <row r="33" ht="12.9" hidden="1"/>
    <row r="34" ht="12.9" hidden="1"/>
    <row r="35" ht="12.9" hidden="1"/>
    <row r="36" ht="12.9" hidden="1"/>
    <row r="37" ht="12.9" hidden="1"/>
    <row r="38" ht="12.9" hidden="1"/>
    <row r="39" ht="12.7" hidden="1" customHeight="1"/>
    <row r="40" ht="12.7" hidden="1" customHeight="1"/>
    <row r="41" ht="12.7" hidden="1" customHeight="1"/>
    <row r="42" ht="12.7" hidden="1" customHeight="1"/>
    <row r="43" ht="12.7" hidden="1" customHeight="1"/>
    <row r="44" ht="12.7"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85" zoomScaleNormal="85" workbookViewId="0">
      <selection activeCell="P2" sqref="P2"/>
    </sheetView>
  </sheetViews>
  <sheetFormatPr defaultColWidth="0" defaultRowHeight="0" customHeight="1" zeroHeight="1"/>
  <cols>
    <col min="1" max="2" width="2.5234375" style="2" customWidth="1"/>
    <col min="3" max="3" width="20.734375" style="2" customWidth="1"/>
    <col min="4" max="4" width="10.5234375" style="2" bestFit="1" customWidth="1"/>
    <col min="5" max="8" width="9.26171875" style="2" customWidth="1"/>
    <col min="9" max="9" width="14.26171875" style="2" customWidth="1"/>
    <col min="10" max="10" width="5" style="2" customWidth="1"/>
    <col min="11" max="11" width="9.26171875" style="2" customWidth="1"/>
    <col min="12" max="12" width="4.734375" style="2" customWidth="1"/>
    <col min="13" max="16" width="9.26171875" style="2" customWidth="1"/>
    <col min="17" max="17" width="3.5234375" style="2" customWidth="1"/>
    <col min="18" max="18" width="10.26171875" style="2" customWidth="1"/>
    <col min="19" max="33" width="10.26171875" style="2" hidden="1" customWidth="1"/>
    <col min="34" max="34" width="4.734375" style="2" hidden="1" customWidth="1"/>
    <col min="35" max="16384" width="10.26171875" style="2" hidden="1"/>
  </cols>
  <sheetData>
    <row r="1" spans="2:34" ht="23.1">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2" thickBot="1">
      <c r="B2" s="16"/>
      <c r="C2" s="18" t="s">
        <v>8</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2.9">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7"/>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2.9" hidden="1"/>
    <row r="33" ht="12.9" hidden="1"/>
    <row r="34" ht="12.9" hidden="1"/>
    <row r="35" ht="12.9" hidden="1"/>
    <row r="36" ht="12.9" hidden="1"/>
    <row r="37" ht="12.9" hidden="1"/>
    <row r="38" ht="12.9" hidden="1"/>
    <row r="39" ht="12.7" hidden="1" customHeight="1"/>
    <row r="40" ht="12.7" hidden="1" customHeight="1"/>
    <row r="41" ht="12.7" hidden="1" customHeight="1"/>
    <row r="42" ht="12.7" hidden="1" customHeight="1"/>
    <row r="43" ht="12.7" hidden="1" customHeight="1"/>
    <row r="44" ht="12.7"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48"/>
  <sheetViews>
    <sheetView showGridLines="0" tabSelected="1" topLeftCell="E1" zoomScale="80" zoomScaleNormal="80" workbookViewId="0">
      <selection activeCell="T6" sqref="T6:V6"/>
    </sheetView>
  </sheetViews>
  <sheetFormatPr defaultColWidth="0" defaultRowHeight="0" customHeight="1" zeroHeight="1"/>
  <cols>
    <col min="1" max="3" width="2.5234375" customWidth="1"/>
    <col min="4" max="4" width="9.15625" customWidth="1"/>
    <col min="5" max="5" width="15.47265625" customWidth="1"/>
    <col min="6" max="6" width="11.15625" bestFit="1" customWidth="1"/>
    <col min="7" max="7" width="11.15625" style="83" customWidth="1"/>
    <col min="8" max="8" width="9.15625" customWidth="1"/>
    <col min="9" max="9" width="11.26171875" bestFit="1" customWidth="1"/>
    <col min="10" max="10" width="9.15625" customWidth="1"/>
    <col min="11" max="11" width="9.15625" style="76" customWidth="1"/>
    <col min="12" max="12" width="9.15625" customWidth="1"/>
    <col min="13" max="13" width="12.47265625" customWidth="1"/>
    <col min="14" max="14" width="12.47265625" style="61" customWidth="1"/>
    <col min="15" max="15" width="12.26171875" bestFit="1" customWidth="1"/>
    <col min="16" max="16" width="12.5234375" bestFit="1" customWidth="1"/>
    <col min="17" max="17" width="10.15625" style="69" customWidth="1"/>
    <col min="18" max="19" width="9.15625" customWidth="1"/>
    <col min="20" max="20" width="11.7890625" bestFit="1" customWidth="1"/>
    <col min="21" max="21" width="11.7890625" style="61" customWidth="1"/>
    <col min="22" max="22" width="12.47265625" customWidth="1"/>
    <col min="23" max="23" width="3.26171875" style="24" customWidth="1"/>
    <col min="24" max="38" width="0" style="10" hidden="1" customWidth="1"/>
    <col min="39" max="39" width="0" hidden="1" customWidth="1"/>
    <col min="40" max="16384" width="9.15625" hidden="1"/>
  </cols>
  <sheetData>
    <row r="1" spans="1:38" ht="14.4">
      <c r="A1" s="10"/>
      <c r="B1" s="10"/>
      <c r="C1" s="10"/>
      <c r="D1" s="10"/>
      <c r="E1" s="10"/>
      <c r="F1" s="10"/>
      <c r="G1" s="84"/>
      <c r="H1" s="10"/>
      <c r="I1" s="10"/>
      <c r="J1" s="10"/>
      <c r="K1" s="77"/>
      <c r="L1" s="10"/>
      <c r="M1" s="10"/>
      <c r="N1" s="62"/>
      <c r="O1" s="10"/>
      <c r="P1" s="10"/>
      <c r="Q1" s="70"/>
      <c r="R1" s="10"/>
      <c r="S1" s="10"/>
      <c r="T1" s="10"/>
      <c r="U1" s="62"/>
      <c r="V1" s="10"/>
      <c r="W1" s="10"/>
    </row>
    <row r="2" spans="1:38" ht="18.3" thickBot="1">
      <c r="A2" s="10"/>
      <c r="B2" s="9" t="s">
        <v>9</v>
      </c>
      <c r="C2" s="28"/>
      <c r="D2" s="28"/>
      <c r="E2" s="28"/>
      <c r="F2" s="28"/>
      <c r="G2" s="85"/>
      <c r="H2" s="28"/>
      <c r="I2" s="28"/>
      <c r="J2" s="28"/>
      <c r="K2" s="78"/>
      <c r="L2" s="28"/>
      <c r="M2" s="28"/>
      <c r="N2" s="63"/>
      <c r="O2" s="28"/>
      <c r="P2" s="28"/>
      <c r="Q2" s="71"/>
      <c r="R2" s="28"/>
      <c r="S2" s="28"/>
      <c r="T2" s="28"/>
      <c r="U2" s="63"/>
      <c r="V2" s="28"/>
      <c r="W2" s="10"/>
    </row>
    <row r="3" spans="1:38" ht="14.4">
      <c r="A3" s="11"/>
      <c r="B3" s="12"/>
      <c r="C3" s="29"/>
      <c r="D3" s="29"/>
      <c r="E3" s="29"/>
      <c r="F3" s="29"/>
      <c r="G3" s="86"/>
      <c r="H3" s="29"/>
      <c r="I3" s="29"/>
      <c r="J3" s="29"/>
      <c r="K3" s="79"/>
      <c r="L3" s="29"/>
      <c r="M3" s="29"/>
      <c r="N3" s="64"/>
      <c r="O3" s="29"/>
      <c r="P3" s="29"/>
      <c r="Q3" s="72"/>
      <c r="R3" s="29"/>
      <c r="S3" s="29"/>
      <c r="T3" s="29"/>
      <c r="U3" s="64"/>
      <c r="V3" s="60">
        <v>44607</v>
      </c>
      <c r="W3" s="10"/>
    </row>
    <row r="4" spans="1:38" ht="15.6">
      <c r="A4" s="11"/>
      <c r="B4" s="13" t="s">
        <v>10</v>
      </c>
      <c r="C4" s="30"/>
      <c r="D4" s="29"/>
      <c r="E4" s="95" t="s">
        <v>22</v>
      </c>
      <c r="F4" s="29"/>
      <c r="G4" s="86"/>
      <c r="H4" s="29"/>
      <c r="I4" s="29"/>
      <c r="J4" s="29"/>
      <c r="K4" s="79"/>
      <c r="L4" s="29"/>
      <c r="M4" s="29"/>
      <c r="N4" s="64"/>
      <c r="O4" s="29"/>
      <c r="P4" s="29"/>
      <c r="Q4" s="72"/>
      <c r="R4" s="29"/>
      <c r="S4" s="29"/>
      <c r="T4" s="29"/>
      <c r="U4" s="64"/>
      <c r="V4" s="29"/>
      <c r="W4" s="10"/>
    </row>
    <row r="5" spans="1:38" ht="14.4">
      <c r="A5" s="11"/>
      <c r="B5" s="12"/>
      <c r="C5" s="29"/>
      <c r="D5" s="29"/>
      <c r="E5" s="29"/>
      <c r="F5" s="29"/>
      <c r="G5" s="86"/>
      <c r="H5" s="29"/>
      <c r="I5" s="29"/>
      <c r="J5" s="29"/>
      <c r="K5" s="79"/>
      <c r="L5" s="29"/>
      <c r="M5" s="29"/>
      <c r="N5" s="64"/>
      <c r="O5" s="29"/>
      <c r="P5" s="29"/>
      <c r="Q5" s="72"/>
      <c r="R5" s="29"/>
      <c r="S5" s="29"/>
      <c r="T5" s="29"/>
      <c r="U5" s="64"/>
      <c r="V5" s="29"/>
    </row>
    <row r="6" spans="1:38" s="23" customFormat="1" ht="14.4">
      <c r="A6" s="11"/>
      <c r="B6"/>
      <c r="C6" s="31" t="s">
        <v>10</v>
      </c>
      <c r="D6" s="32"/>
      <c r="E6" s="32"/>
      <c r="F6" s="103" t="s">
        <v>23</v>
      </c>
      <c r="G6" s="104"/>
      <c r="H6" s="105"/>
      <c r="I6" s="105"/>
      <c r="J6" s="106"/>
      <c r="K6" s="106"/>
      <c r="L6" s="107"/>
      <c r="M6" s="103" t="s">
        <v>24</v>
      </c>
      <c r="N6" s="104"/>
      <c r="O6" s="105"/>
      <c r="P6" s="105"/>
      <c r="Q6" s="105"/>
      <c r="R6" s="106"/>
      <c r="S6" s="107"/>
      <c r="T6" s="104" t="s">
        <v>13</v>
      </c>
      <c r="U6" s="104"/>
      <c r="V6" s="108"/>
      <c r="W6" s="24"/>
      <c r="X6" s="22"/>
      <c r="Y6" s="22"/>
      <c r="Z6" s="22"/>
      <c r="AA6" s="22"/>
      <c r="AB6" s="22"/>
      <c r="AC6" s="22"/>
      <c r="AD6" s="22"/>
      <c r="AE6" s="22"/>
      <c r="AF6" s="22"/>
      <c r="AG6" s="22"/>
      <c r="AH6" s="22"/>
      <c r="AI6" s="22"/>
      <c r="AJ6" s="22"/>
      <c r="AK6" s="22"/>
      <c r="AL6" s="22"/>
    </row>
    <row r="7" spans="1:38" s="25" customFormat="1" ht="14.4">
      <c r="A7" s="11"/>
      <c r="B7" s="21"/>
      <c r="C7" s="33"/>
      <c r="D7" s="34"/>
      <c r="E7" s="34"/>
      <c r="F7" s="33"/>
      <c r="G7" s="87"/>
      <c r="H7" s="34"/>
      <c r="I7" s="34"/>
      <c r="J7" s="34"/>
      <c r="K7" s="80"/>
      <c r="L7" s="57"/>
      <c r="M7" s="33"/>
      <c r="N7" s="65"/>
      <c r="O7" s="34"/>
      <c r="P7" s="34"/>
      <c r="Q7" s="73"/>
      <c r="R7" s="34"/>
      <c r="S7" s="57"/>
      <c r="T7" s="34"/>
      <c r="U7" s="65"/>
      <c r="V7" s="34"/>
      <c r="W7" s="24"/>
      <c r="X7" s="24"/>
      <c r="Y7" s="24"/>
      <c r="Z7" s="24"/>
      <c r="AA7" s="24"/>
      <c r="AB7" s="24"/>
      <c r="AC7" s="24"/>
      <c r="AD7" s="24"/>
      <c r="AE7" s="24"/>
      <c r="AF7" s="24"/>
      <c r="AG7" s="24"/>
      <c r="AH7" s="24"/>
      <c r="AI7" s="24"/>
      <c r="AJ7" s="24"/>
      <c r="AK7" s="24"/>
      <c r="AL7" s="24"/>
    </row>
    <row r="8" spans="1:38" s="55" customFormat="1" ht="20.399999999999999">
      <c r="A8" s="48"/>
      <c r="B8" s="49"/>
      <c r="C8" s="59" t="s">
        <v>20</v>
      </c>
      <c r="D8" s="50"/>
      <c r="E8" s="51"/>
      <c r="F8" s="91">
        <v>2022</v>
      </c>
      <c r="G8" s="90">
        <v>2021</v>
      </c>
      <c r="H8" s="52">
        <v>2020</v>
      </c>
      <c r="I8" s="52">
        <v>2019</v>
      </c>
      <c r="J8" s="82" t="s">
        <v>21</v>
      </c>
      <c r="K8" s="82" t="s">
        <v>12</v>
      </c>
      <c r="L8" s="58" t="s">
        <v>11</v>
      </c>
      <c r="M8" s="56">
        <v>2022</v>
      </c>
      <c r="N8" s="68">
        <v>2021</v>
      </c>
      <c r="O8" s="52">
        <v>2020</v>
      </c>
      <c r="P8" s="52">
        <v>2019</v>
      </c>
      <c r="Q8" s="75" t="s">
        <v>21</v>
      </c>
      <c r="R8" s="53" t="s">
        <v>12</v>
      </c>
      <c r="S8" s="58" t="s">
        <v>11</v>
      </c>
      <c r="T8" s="52">
        <v>2021</v>
      </c>
      <c r="U8" s="67">
        <v>2020</v>
      </c>
      <c r="V8" s="52">
        <v>2019</v>
      </c>
      <c r="W8" s="54"/>
      <c r="X8" s="54"/>
      <c r="Y8" s="54"/>
      <c r="Z8" s="54"/>
      <c r="AA8" s="54"/>
      <c r="AB8" s="54"/>
      <c r="AC8" s="54"/>
      <c r="AD8" s="54"/>
      <c r="AE8" s="54"/>
      <c r="AF8" s="54"/>
      <c r="AG8" s="54"/>
      <c r="AH8" s="54"/>
      <c r="AI8" s="54"/>
      <c r="AJ8" s="54"/>
      <c r="AK8" s="54"/>
      <c r="AL8" s="54"/>
    </row>
    <row r="9" spans="1:38" s="25" customFormat="1" ht="14.4">
      <c r="A9" s="11"/>
      <c r="B9" s="14"/>
      <c r="C9" s="35" t="s">
        <v>3</v>
      </c>
      <c r="D9" s="36"/>
      <c r="E9" s="37"/>
      <c r="F9" s="36"/>
      <c r="G9" s="88"/>
      <c r="H9" s="36"/>
      <c r="I9" s="36"/>
      <c r="J9" s="36"/>
      <c r="K9" s="81"/>
      <c r="L9" s="37"/>
      <c r="M9" s="36"/>
      <c r="N9" s="66"/>
      <c r="O9" s="36"/>
      <c r="P9" s="36"/>
      <c r="Q9" s="74"/>
      <c r="R9" s="36"/>
      <c r="S9" s="37"/>
      <c r="T9" s="36"/>
      <c r="U9" s="66"/>
      <c r="V9" s="36"/>
      <c r="W9" s="24"/>
      <c r="X9" s="24"/>
      <c r="Y9" s="24"/>
      <c r="Z9" s="24"/>
      <c r="AA9" s="24"/>
      <c r="AB9" s="24"/>
      <c r="AC9" s="24"/>
      <c r="AD9" s="24"/>
      <c r="AE9" s="24"/>
      <c r="AF9" s="24"/>
      <c r="AG9" s="24"/>
      <c r="AH9" s="24"/>
      <c r="AI9" s="24"/>
      <c r="AJ9" s="24"/>
      <c r="AK9" s="24"/>
      <c r="AL9" s="24"/>
    </row>
    <row r="10" spans="1:38" s="25" customFormat="1" ht="14.4">
      <c r="A10" s="11"/>
      <c r="B10" s="14"/>
      <c r="C10" s="38"/>
      <c r="D10" s="36" t="s">
        <v>16</v>
      </c>
      <c r="E10" s="37"/>
      <c r="F10" s="102">
        <v>59</v>
      </c>
      <c r="G10" s="102">
        <v>0</v>
      </c>
      <c r="H10" s="102">
        <v>55</v>
      </c>
      <c r="I10" s="102">
        <v>62</v>
      </c>
      <c r="J10" s="99" t="str">
        <f t="shared" ref="J10:J28" si="0">IFERROR(F10/G10-1,"n/a")</f>
        <v>n/a</v>
      </c>
      <c r="K10" s="99">
        <f>IFERROR(F10/H10-1,"n/a")</f>
        <v>7.2727272727272751E-2</v>
      </c>
      <c r="L10" s="96">
        <f t="shared" ref="L10:L11" si="1">IFERROR(F10/I10-1,"n/a")</f>
        <v>-4.8387096774193505E-2</v>
      </c>
      <c r="M10" s="102">
        <v>123</v>
      </c>
      <c r="N10" s="102">
        <v>0</v>
      </c>
      <c r="O10" s="102">
        <v>116</v>
      </c>
      <c r="P10" s="102">
        <v>138</v>
      </c>
      <c r="Q10" s="99" t="str">
        <f>IFERROR(M10/N10-1,"n/a")</f>
        <v>n/a</v>
      </c>
      <c r="R10" s="99">
        <f>IFERROR(M10/O10-1,"n/a")</f>
        <v>6.0344827586206851E-2</v>
      </c>
      <c r="S10" s="96">
        <f>IFERROR(M10/P10-1,"n/a")</f>
        <v>-0.10869565217391308</v>
      </c>
      <c r="T10" s="102">
        <v>111</v>
      </c>
      <c r="U10" s="109">
        <v>145</v>
      </c>
      <c r="V10" s="109">
        <v>386</v>
      </c>
      <c r="W10" s="24"/>
      <c r="X10" s="24"/>
      <c r="Y10" s="24"/>
      <c r="Z10" s="24"/>
      <c r="AA10" s="24"/>
      <c r="AB10" s="24"/>
      <c r="AC10" s="24"/>
      <c r="AD10" s="24"/>
      <c r="AE10" s="24"/>
      <c r="AF10" s="24"/>
      <c r="AG10" s="24"/>
      <c r="AH10" s="24"/>
      <c r="AI10" s="24"/>
      <c r="AJ10" s="24"/>
      <c r="AK10" s="24"/>
      <c r="AL10" s="24"/>
    </row>
    <row r="11" spans="1:38" s="25" customFormat="1" ht="14.4">
      <c r="A11" s="11"/>
      <c r="B11" s="14"/>
      <c r="C11" s="38"/>
      <c r="D11" s="36" t="s">
        <v>17</v>
      </c>
      <c r="E11" s="37"/>
      <c r="F11" s="102">
        <v>44710</v>
      </c>
      <c r="G11" s="102">
        <v>0</v>
      </c>
      <c r="H11" s="102">
        <v>101463</v>
      </c>
      <c r="I11" s="102">
        <v>119668</v>
      </c>
      <c r="J11" s="99" t="str">
        <f t="shared" si="0"/>
        <v>n/a</v>
      </c>
      <c r="K11" s="99">
        <f t="shared" ref="K11" si="2">IFERROR(F11/H11-1,"n/a")</f>
        <v>-0.55934675694588176</v>
      </c>
      <c r="L11" s="96">
        <f t="shared" si="1"/>
        <v>-0.62638299294715383</v>
      </c>
      <c r="M11" s="102">
        <v>95504</v>
      </c>
      <c r="N11" s="102">
        <v>0</v>
      </c>
      <c r="O11" s="102">
        <v>210259</v>
      </c>
      <c r="P11" s="102">
        <v>276534</v>
      </c>
      <c r="Q11" s="99" t="str">
        <f>IFERROR(M11/N11-1,"n/a")</f>
        <v>n/a</v>
      </c>
      <c r="R11" s="99">
        <f>IFERROR(M11/O11-1,"n/a")</f>
        <v>-0.54577925320675935</v>
      </c>
      <c r="S11" s="96">
        <f>IFERROR(M11/P11-1,"n/a")</f>
        <v>-0.65463921253806046</v>
      </c>
      <c r="T11" s="102">
        <v>80863</v>
      </c>
      <c r="U11" s="109">
        <v>258885</v>
      </c>
      <c r="V11" s="109">
        <v>733296</v>
      </c>
      <c r="W11" s="24"/>
      <c r="X11" s="24"/>
      <c r="Y11" s="24"/>
      <c r="Z11" s="24"/>
      <c r="AA11" s="24"/>
      <c r="AB11" s="24"/>
      <c r="AC11" s="24"/>
      <c r="AD11" s="24"/>
      <c r="AE11" s="24"/>
      <c r="AF11" s="24"/>
      <c r="AG11" s="24"/>
      <c r="AH11" s="24"/>
      <c r="AI11" s="24"/>
      <c r="AJ11" s="24"/>
      <c r="AK11" s="24"/>
      <c r="AL11" s="24"/>
    </row>
    <row r="12" spans="1:38" s="25" customFormat="1" ht="14.4">
      <c r="A12" s="11"/>
      <c r="B12" s="14"/>
      <c r="C12" s="35" t="s">
        <v>6</v>
      </c>
      <c r="D12" s="36"/>
      <c r="E12" s="37"/>
      <c r="F12" s="110"/>
      <c r="G12" s="110"/>
      <c r="H12" s="110"/>
      <c r="I12" s="110"/>
      <c r="J12" s="99"/>
      <c r="K12" s="99"/>
      <c r="L12" s="111"/>
      <c r="M12" s="92"/>
      <c r="N12" s="92"/>
      <c r="O12" s="92"/>
      <c r="P12" s="92"/>
      <c r="Q12" s="99"/>
      <c r="R12" s="112"/>
      <c r="S12" s="111"/>
      <c r="T12" s="92"/>
      <c r="U12" s="113"/>
      <c r="V12" s="113"/>
      <c r="W12" s="24"/>
      <c r="X12" s="24"/>
      <c r="Y12" s="24"/>
      <c r="Z12" s="24"/>
      <c r="AA12" s="24"/>
      <c r="AB12" s="24"/>
      <c r="AC12" s="24"/>
      <c r="AD12" s="24"/>
      <c r="AE12" s="24"/>
      <c r="AF12" s="24"/>
      <c r="AG12" s="24"/>
      <c r="AH12" s="24"/>
      <c r="AI12" s="24"/>
      <c r="AJ12" s="24"/>
      <c r="AK12" s="24"/>
      <c r="AL12" s="24"/>
    </row>
    <row r="13" spans="1:38" s="25" customFormat="1" ht="14.4">
      <c r="A13" s="11"/>
      <c r="B13" s="14"/>
      <c r="C13" s="38"/>
      <c r="D13" s="36" t="s">
        <v>16</v>
      </c>
      <c r="E13" s="37"/>
      <c r="F13" s="102">
        <v>13</v>
      </c>
      <c r="G13" s="102">
        <v>0</v>
      </c>
      <c r="H13" s="102">
        <v>14</v>
      </c>
      <c r="I13" s="102">
        <v>21</v>
      </c>
      <c r="J13" s="99" t="str">
        <f t="shared" si="0"/>
        <v>n/a</v>
      </c>
      <c r="K13" s="99">
        <f t="shared" ref="K13:K14" si="3">IFERROR(F13/H13-1,"n/a")</f>
        <v>-7.1428571428571397E-2</v>
      </c>
      <c r="L13" s="96">
        <f t="shared" ref="L13:L14" si="4">IFERROR(F13/I13-1,"n/a")</f>
        <v>-0.38095238095238093</v>
      </c>
      <c r="M13" s="102">
        <v>29</v>
      </c>
      <c r="N13" s="102">
        <v>0</v>
      </c>
      <c r="O13" s="102">
        <v>33</v>
      </c>
      <c r="P13" s="102">
        <v>45</v>
      </c>
      <c r="Q13" s="99" t="str">
        <f t="shared" ref="Q13:Q14" si="5">IFERROR(M13/N13-1,"n/a")</f>
        <v>n/a</v>
      </c>
      <c r="R13" s="99">
        <f t="shared" ref="R13:R14" si="6">IFERROR(M13/O13-1,"n/a")</f>
        <v>-0.12121212121212122</v>
      </c>
      <c r="S13" s="96">
        <f t="shared" ref="S13:S14" si="7">IFERROR(M13/P13-1,"n/a")</f>
        <v>-0.35555555555555551</v>
      </c>
      <c r="T13" s="102">
        <v>283</v>
      </c>
      <c r="U13" s="109">
        <v>43</v>
      </c>
      <c r="V13" s="109">
        <v>827</v>
      </c>
      <c r="W13" s="24"/>
      <c r="X13" s="24"/>
      <c r="Y13" s="24"/>
      <c r="Z13" s="24"/>
      <c r="AA13" s="24"/>
      <c r="AB13" s="24"/>
      <c r="AC13" s="24"/>
      <c r="AD13" s="24"/>
      <c r="AE13" s="24"/>
      <c r="AF13" s="24"/>
      <c r="AG13" s="24"/>
      <c r="AH13" s="24"/>
      <c r="AI13" s="24"/>
      <c r="AJ13" s="24"/>
      <c r="AK13" s="24"/>
      <c r="AL13" s="24"/>
    </row>
    <row r="14" spans="1:38" s="25" customFormat="1" ht="14.4">
      <c r="A14" s="11"/>
      <c r="B14" s="14"/>
      <c r="C14" s="38"/>
      <c r="D14" s="36" t="s">
        <v>17</v>
      </c>
      <c r="E14" s="37"/>
      <c r="F14" s="102">
        <v>14032</v>
      </c>
      <c r="G14" s="102">
        <v>0</v>
      </c>
      <c r="H14" s="102">
        <v>47023</v>
      </c>
      <c r="I14" s="102">
        <v>59703</v>
      </c>
      <c r="J14" s="99" t="str">
        <f t="shared" si="0"/>
        <v>n/a</v>
      </c>
      <c r="K14" s="99">
        <f t="shared" si="3"/>
        <v>-0.70159283754758306</v>
      </c>
      <c r="L14" s="96">
        <f t="shared" si="4"/>
        <v>-0.76496993450915363</v>
      </c>
      <c r="M14" s="102">
        <v>36354</v>
      </c>
      <c r="N14" s="102">
        <v>0</v>
      </c>
      <c r="O14" s="102">
        <v>118022</v>
      </c>
      <c r="P14" s="102">
        <v>134226</v>
      </c>
      <c r="Q14" s="99" t="str">
        <f t="shared" si="5"/>
        <v>n/a</v>
      </c>
      <c r="R14" s="99">
        <f t="shared" si="6"/>
        <v>-0.69197268305909065</v>
      </c>
      <c r="S14" s="96">
        <f t="shared" si="7"/>
        <v>-0.72915828528005</v>
      </c>
      <c r="T14" s="102">
        <v>465109</v>
      </c>
      <c r="U14" s="109">
        <v>140552</v>
      </c>
      <c r="V14" s="109">
        <v>2552942</v>
      </c>
      <c r="W14" s="24"/>
      <c r="X14" s="24"/>
      <c r="Y14" s="24"/>
      <c r="Z14" s="24"/>
      <c r="AA14" s="24"/>
      <c r="AB14" s="24"/>
      <c r="AC14" s="24"/>
      <c r="AD14" s="24"/>
      <c r="AE14" s="24"/>
      <c r="AF14" s="24"/>
      <c r="AG14" s="24"/>
      <c r="AH14" s="24"/>
      <c r="AI14" s="24"/>
      <c r="AJ14" s="24"/>
      <c r="AK14" s="24"/>
      <c r="AL14" s="24"/>
    </row>
    <row r="15" spans="1:38" s="25" customFormat="1" ht="14.4">
      <c r="A15" s="11"/>
      <c r="B15" s="14"/>
      <c r="C15" s="35" t="s">
        <v>4</v>
      </c>
      <c r="D15" s="36"/>
      <c r="E15" s="37"/>
      <c r="F15" s="92"/>
      <c r="G15" s="92"/>
      <c r="H15" s="92"/>
      <c r="I15" s="92"/>
      <c r="J15" s="99"/>
      <c r="K15" s="99"/>
      <c r="L15" s="96"/>
      <c r="M15" s="92"/>
      <c r="N15" s="92"/>
      <c r="O15" s="92"/>
      <c r="P15" s="92"/>
      <c r="Q15" s="99"/>
      <c r="R15" s="99"/>
      <c r="S15" s="96"/>
      <c r="T15" s="92"/>
      <c r="U15" s="113"/>
      <c r="V15" s="113"/>
      <c r="W15" s="24"/>
      <c r="X15" s="24"/>
      <c r="Y15" s="24"/>
      <c r="Z15" s="24"/>
      <c r="AA15" s="24"/>
      <c r="AB15" s="24"/>
      <c r="AC15" s="24"/>
      <c r="AD15" s="24"/>
      <c r="AE15" s="24"/>
      <c r="AF15" s="24"/>
      <c r="AG15" s="24"/>
      <c r="AH15" s="24"/>
      <c r="AI15" s="24"/>
      <c r="AJ15" s="24"/>
      <c r="AK15" s="24"/>
      <c r="AL15" s="24"/>
    </row>
    <row r="16" spans="1:38" s="25" customFormat="1" ht="14.4">
      <c r="A16" s="11"/>
      <c r="B16" s="14"/>
      <c r="C16" s="38"/>
      <c r="D16" s="36" t="s">
        <v>16</v>
      </c>
      <c r="E16" s="37"/>
      <c r="F16" s="102">
        <v>2</v>
      </c>
      <c r="G16" s="102">
        <v>0</v>
      </c>
      <c r="H16" s="102">
        <v>0</v>
      </c>
      <c r="I16" s="102">
        <v>1</v>
      </c>
      <c r="J16" s="99" t="str">
        <f t="shared" si="0"/>
        <v>n/a</v>
      </c>
      <c r="K16" s="99" t="str">
        <f t="shared" ref="K16:K17" si="8">IFERROR(F16/H16-1,"n/a")</f>
        <v>n/a</v>
      </c>
      <c r="L16" s="96">
        <f>IFERROR(F16/I16-1,"n/a")</f>
        <v>1</v>
      </c>
      <c r="M16" s="102">
        <v>5</v>
      </c>
      <c r="N16" s="102">
        <v>0</v>
      </c>
      <c r="O16" s="102">
        <v>1</v>
      </c>
      <c r="P16" s="102">
        <v>1</v>
      </c>
      <c r="Q16" s="99" t="str">
        <f t="shared" ref="Q16:Q17" si="9">IFERROR(M16/N16-1,"n/a")</f>
        <v>n/a</v>
      </c>
      <c r="R16" s="99">
        <f t="shared" ref="R16:R17" si="10">IFERROR(M16/O16-1,"n/a")</f>
        <v>4</v>
      </c>
      <c r="S16" s="96">
        <f t="shared" ref="S16:S17" si="11">IFERROR(M16/P16-1,"n/a")</f>
        <v>4</v>
      </c>
      <c r="T16" s="102">
        <v>23</v>
      </c>
      <c r="U16" s="109">
        <v>4</v>
      </c>
      <c r="V16" s="109">
        <v>191</v>
      </c>
      <c r="W16" s="24"/>
      <c r="X16" s="24"/>
      <c r="Y16" s="24"/>
      <c r="Z16" s="24"/>
      <c r="AA16" s="24"/>
      <c r="AB16" s="24"/>
      <c r="AC16" s="24"/>
      <c r="AD16" s="24"/>
      <c r="AE16" s="24"/>
      <c r="AF16" s="24"/>
      <c r="AG16" s="24"/>
      <c r="AH16" s="24"/>
      <c r="AI16" s="24"/>
      <c r="AJ16" s="24"/>
      <c r="AK16" s="24"/>
      <c r="AL16" s="24"/>
    </row>
    <row r="17" spans="1:38" s="25" customFormat="1" ht="14.4">
      <c r="A17" s="11"/>
      <c r="B17" s="14"/>
      <c r="C17" s="38"/>
      <c r="D17" s="36" t="s">
        <v>17</v>
      </c>
      <c r="E17" s="37"/>
      <c r="F17" s="102">
        <v>294</v>
      </c>
      <c r="G17" s="102">
        <v>0</v>
      </c>
      <c r="H17" s="102">
        <v>0</v>
      </c>
      <c r="I17" s="102">
        <v>583</v>
      </c>
      <c r="J17" s="99" t="str">
        <f t="shared" si="0"/>
        <v>n/a</v>
      </c>
      <c r="K17" s="99" t="str">
        <f t="shared" si="8"/>
        <v>n/a</v>
      </c>
      <c r="L17" s="96">
        <f t="shared" ref="L17:L28" si="12">IFERROR(F17/I17-1,"n/a")</f>
        <v>-0.49571183533447682</v>
      </c>
      <c r="M17" s="102">
        <v>1108</v>
      </c>
      <c r="N17" s="102">
        <v>0</v>
      </c>
      <c r="O17" s="102">
        <v>823</v>
      </c>
      <c r="P17" s="102">
        <v>583</v>
      </c>
      <c r="Q17" s="99" t="str">
        <f t="shared" si="9"/>
        <v>n/a</v>
      </c>
      <c r="R17" s="99">
        <f t="shared" si="10"/>
        <v>0.34629404617253945</v>
      </c>
      <c r="S17" s="96">
        <f t="shared" si="11"/>
        <v>0.90051457975986282</v>
      </c>
      <c r="T17" s="102">
        <v>8611</v>
      </c>
      <c r="U17" s="109">
        <v>1753</v>
      </c>
      <c r="V17" s="109">
        <v>254421</v>
      </c>
      <c r="W17" s="24"/>
      <c r="X17" s="24"/>
      <c r="Y17" s="24"/>
      <c r="Z17" s="24"/>
      <c r="AA17" s="24"/>
      <c r="AB17" s="24"/>
      <c r="AC17" s="24"/>
      <c r="AD17" s="24"/>
      <c r="AE17" s="24"/>
      <c r="AF17" s="24"/>
      <c r="AG17" s="24"/>
      <c r="AH17" s="24"/>
      <c r="AI17" s="24"/>
      <c r="AJ17" s="24"/>
      <c r="AK17" s="24"/>
      <c r="AL17" s="24"/>
    </row>
    <row r="18" spans="1:38" s="25" customFormat="1" ht="14.4">
      <c r="A18" s="11"/>
      <c r="B18" s="14"/>
      <c r="C18" s="35" t="s">
        <v>2</v>
      </c>
      <c r="D18" s="36"/>
      <c r="E18" s="39"/>
      <c r="F18" s="92"/>
      <c r="G18" s="92"/>
      <c r="H18" s="92"/>
      <c r="I18" s="92"/>
      <c r="J18" s="99"/>
      <c r="K18" s="99"/>
      <c r="L18" s="96"/>
      <c r="M18" s="92"/>
      <c r="N18" s="92"/>
      <c r="O18" s="92"/>
      <c r="P18" s="92"/>
      <c r="Q18" s="99"/>
      <c r="R18" s="99"/>
      <c r="S18" s="96"/>
      <c r="T18" s="92"/>
      <c r="U18" s="113"/>
      <c r="V18" s="113"/>
      <c r="W18" s="24"/>
      <c r="X18" s="24"/>
      <c r="Y18" s="24"/>
      <c r="Z18" s="24"/>
      <c r="AA18" s="24"/>
      <c r="AB18" s="24"/>
      <c r="AC18" s="24"/>
      <c r="AD18" s="24"/>
      <c r="AE18" s="24"/>
      <c r="AF18" s="24"/>
      <c r="AG18" s="24"/>
      <c r="AH18" s="24"/>
      <c r="AI18" s="24"/>
      <c r="AJ18" s="24"/>
      <c r="AK18" s="24"/>
      <c r="AL18" s="24"/>
    </row>
    <row r="19" spans="1:38" s="25" customFormat="1" ht="14.4">
      <c r="A19" s="11"/>
      <c r="B19" s="14"/>
      <c r="C19" s="38"/>
      <c r="D19" s="36" t="s">
        <v>16</v>
      </c>
      <c r="E19" s="39"/>
      <c r="F19" s="102">
        <v>103</v>
      </c>
      <c r="G19" s="102">
        <v>0</v>
      </c>
      <c r="H19" s="102">
        <v>120</v>
      </c>
      <c r="I19" s="102">
        <v>95</v>
      </c>
      <c r="J19" s="99" t="str">
        <f t="shared" si="0"/>
        <v>n/a</v>
      </c>
      <c r="K19" s="99">
        <f t="shared" ref="K19:K20" si="13">IFERROR(F19/H19-1,"n/a")</f>
        <v>-0.14166666666666672</v>
      </c>
      <c r="L19" s="96">
        <f t="shared" si="12"/>
        <v>8.4210526315789513E-2</v>
      </c>
      <c r="M19" s="102">
        <v>203</v>
      </c>
      <c r="N19" s="102">
        <v>0</v>
      </c>
      <c r="O19" s="102">
        <v>246</v>
      </c>
      <c r="P19" s="102">
        <v>208</v>
      </c>
      <c r="Q19" s="99" t="str">
        <f t="shared" ref="Q19:Q20" si="14">IFERROR(M19/N19-1,"n/a")</f>
        <v>n/a</v>
      </c>
      <c r="R19" s="99">
        <f t="shared" ref="R19:R20" si="15">IFERROR(M19/O19-1,"n/a")</f>
        <v>-0.17479674796747968</v>
      </c>
      <c r="S19" s="96">
        <f t="shared" ref="S19:S20" si="16">IFERROR(M19/P19-1,"n/a")</f>
        <v>-2.4038461538461564E-2</v>
      </c>
      <c r="T19" s="102">
        <v>411</v>
      </c>
      <c r="U19" s="109">
        <v>406</v>
      </c>
      <c r="V19" s="109">
        <v>1205</v>
      </c>
      <c r="W19" s="24"/>
      <c r="X19" s="24"/>
      <c r="Y19" s="24"/>
      <c r="Z19" s="24"/>
      <c r="AA19" s="24"/>
      <c r="AB19" s="24"/>
      <c r="AC19" s="24"/>
      <c r="AD19" s="24"/>
      <c r="AE19" s="24"/>
      <c r="AF19" s="24"/>
      <c r="AG19" s="24"/>
      <c r="AH19" s="24"/>
      <c r="AI19" s="24"/>
      <c r="AJ19" s="24"/>
      <c r="AK19" s="24"/>
      <c r="AL19" s="24"/>
    </row>
    <row r="20" spans="1:38" s="25" customFormat="1" ht="14.4">
      <c r="A20" s="11"/>
      <c r="B20" s="14"/>
      <c r="C20" s="38"/>
      <c r="D20" s="36" t="s">
        <v>17</v>
      </c>
      <c r="E20" s="37"/>
      <c r="F20" s="102">
        <v>174835</v>
      </c>
      <c r="G20" s="102">
        <v>0</v>
      </c>
      <c r="H20" s="102">
        <v>329055</v>
      </c>
      <c r="I20" s="102">
        <v>305578</v>
      </c>
      <c r="J20" s="99" t="str">
        <f t="shared" si="0"/>
        <v>n/a</v>
      </c>
      <c r="K20" s="99">
        <f t="shared" si="13"/>
        <v>-0.46867544939295858</v>
      </c>
      <c r="L20" s="96">
        <f t="shared" si="12"/>
        <v>-0.42785475394171046</v>
      </c>
      <c r="M20" s="102">
        <v>319653</v>
      </c>
      <c r="N20" s="102">
        <v>0</v>
      </c>
      <c r="O20" s="102">
        <v>686339</v>
      </c>
      <c r="P20" s="102">
        <v>673974</v>
      </c>
      <c r="Q20" s="99" t="str">
        <f t="shared" si="14"/>
        <v>n/a</v>
      </c>
      <c r="R20" s="99">
        <f t="shared" si="15"/>
        <v>-0.53426368019302417</v>
      </c>
      <c r="S20" s="96">
        <f t="shared" si="16"/>
        <v>-0.52571909302139253</v>
      </c>
      <c r="T20" s="102">
        <v>687449</v>
      </c>
      <c r="U20" s="109">
        <v>833999</v>
      </c>
      <c r="V20" s="109">
        <v>3859183</v>
      </c>
      <c r="W20" s="24"/>
      <c r="X20" s="24"/>
      <c r="Y20" s="24"/>
      <c r="Z20" s="24"/>
      <c r="AA20" s="24"/>
      <c r="AB20" s="24"/>
      <c r="AC20" s="24"/>
      <c r="AD20" s="24"/>
      <c r="AE20" s="24"/>
      <c r="AF20" s="24"/>
      <c r="AG20" s="24"/>
      <c r="AH20" s="24"/>
      <c r="AI20" s="24"/>
      <c r="AJ20" s="24"/>
      <c r="AK20" s="24"/>
      <c r="AL20" s="24"/>
    </row>
    <row r="21" spans="1:38" s="25" customFormat="1" ht="14.4">
      <c r="A21" s="11"/>
      <c r="B21" s="14"/>
      <c r="C21" s="35" t="s">
        <v>5</v>
      </c>
      <c r="D21" s="36"/>
      <c r="E21" s="37"/>
      <c r="F21" s="92"/>
      <c r="G21" s="92"/>
      <c r="H21" s="92"/>
      <c r="I21" s="92"/>
      <c r="J21" s="99"/>
      <c r="K21" s="99"/>
      <c r="L21" s="96"/>
      <c r="M21" s="92"/>
      <c r="N21" s="92"/>
      <c r="O21" s="92"/>
      <c r="P21" s="92"/>
      <c r="Q21" s="99"/>
      <c r="R21" s="99"/>
      <c r="S21" s="96"/>
      <c r="T21" s="92"/>
      <c r="U21" s="113"/>
      <c r="V21" s="113"/>
      <c r="W21" s="24"/>
      <c r="X21" s="24"/>
      <c r="Y21" s="24"/>
      <c r="Z21" s="24"/>
      <c r="AA21" s="24"/>
      <c r="AB21" s="24"/>
      <c r="AC21" s="24"/>
      <c r="AD21" s="24"/>
      <c r="AE21" s="24"/>
      <c r="AF21" s="24"/>
      <c r="AG21" s="24"/>
      <c r="AH21" s="24"/>
      <c r="AI21" s="24"/>
      <c r="AJ21" s="24"/>
      <c r="AK21" s="24"/>
      <c r="AL21" s="24"/>
    </row>
    <row r="22" spans="1:38" s="25" customFormat="1" ht="14.4">
      <c r="A22" s="11"/>
      <c r="B22" s="14"/>
      <c r="C22" s="38"/>
      <c r="D22" s="36" t="s">
        <v>16</v>
      </c>
      <c r="E22" s="37"/>
      <c r="F22" s="102">
        <v>6</v>
      </c>
      <c r="G22" s="102">
        <v>4</v>
      </c>
      <c r="H22" s="102">
        <v>3</v>
      </c>
      <c r="I22" s="102">
        <v>7</v>
      </c>
      <c r="J22" s="99">
        <f t="shared" si="0"/>
        <v>0.5</v>
      </c>
      <c r="K22" s="99">
        <f t="shared" ref="K22:K23" si="17">IFERROR(F22/H22-1,"n/a")</f>
        <v>1</v>
      </c>
      <c r="L22" s="96">
        <f t="shared" si="12"/>
        <v>-0.1428571428571429</v>
      </c>
      <c r="M22" s="102">
        <v>9</v>
      </c>
      <c r="N22" s="102">
        <v>5</v>
      </c>
      <c r="O22" s="102">
        <v>8</v>
      </c>
      <c r="P22" s="102">
        <v>11</v>
      </c>
      <c r="Q22" s="99">
        <f t="shared" ref="Q22:Q23" si="18">IFERROR(M22/N22-1,"n/a")</f>
        <v>0.8</v>
      </c>
      <c r="R22" s="99">
        <f t="shared" ref="R22:R23" si="19">IFERROR(M22/O22-1,"n/a")</f>
        <v>0.125</v>
      </c>
      <c r="S22" s="96">
        <f t="shared" ref="S22:S23" si="20">IFERROR(M22/P22-1,"n/a")</f>
        <v>-0.18181818181818177</v>
      </c>
      <c r="T22" s="102">
        <v>107</v>
      </c>
      <c r="U22" s="109">
        <v>32</v>
      </c>
      <c r="V22" s="109">
        <v>372</v>
      </c>
      <c r="W22" s="24"/>
      <c r="X22" s="24"/>
      <c r="Y22" s="24"/>
      <c r="Z22" s="24"/>
      <c r="AA22" s="24"/>
      <c r="AB22" s="24"/>
      <c r="AC22" s="24"/>
      <c r="AD22" s="24"/>
      <c r="AE22" s="24"/>
      <c r="AF22" s="24"/>
      <c r="AG22" s="24"/>
      <c r="AH22" s="24"/>
      <c r="AI22" s="24"/>
      <c r="AJ22" s="24"/>
      <c r="AK22" s="24"/>
      <c r="AL22" s="24"/>
    </row>
    <row r="23" spans="1:38" s="25" customFormat="1" ht="14.4">
      <c r="A23" s="11"/>
      <c r="B23" s="14"/>
      <c r="C23" s="38"/>
      <c r="D23" s="36" t="s">
        <v>17</v>
      </c>
      <c r="E23" s="37"/>
      <c r="F23" s="102">
        <v>5662</v>
      </c>
      <c r="G23" s="102">
        <v>4030</v>
      </c>
      <c r="H23" s="102">
        <v>16515</v>
      </c>
      <c r="I23" s="102">
        <v>24890</v>
      </c>
      <c r="J23" s="99">
        <f t="shared" si="0"/>
        <v>0.4049627791563275</v>
      </c>
      <c r="K23" s="99">
        <f t="shared" si="17"/>
        <v>-0.657160157432637</v>
      </c>
      <c r="L23" s="96">
        <f t="shared" si="12"/>
        <v>-0.77251908396946567</v>
      </c>
      <c r="M23" s="102">
        <v>7364</v>
      </c>
      <c r="N23" s="102">
        <v>4674</v>
      </c>
      <c r="O23" s="102">
        <v>39656</v>
      </c>
      <c r="P23" s="102">
        <v>44605</v>
      </c>
      <c r="Q23" s="99">
        <f t="shared" si="18"/>
        <v>0.57552417629439456</v>
      </c>
      <c r="R23" s="99">
        <f t="shared" si="19"/>
        <v>-0.81430300585031268</v>
      </c>
      <c r="S23" s="96">
        <f t="shared" si="20"/>
        <v>-0.83490640062773225</v>
      </c>
      <c r="T23" s="102">
        <v>147132</v>
      </c>
      <c r="U23" s="109">
        <v>59180</v>
      </c>
      <c r="V23" s="109">
        <v>902015</v>
      </c>
      <c r="W23" s="24"/>
      <c r="X23" s="24"/>
      <c r="Y23" s="24"/>
      <c r="Z23" s="24"/>
      <c r="AA23" s="24"/>
      <c r="AB23" s="24"/>
      <c r="AC23" s="24"/>
      <c r="AD23" s="24"/>
      <c r="AE23" s="24"/>
      <c r="AF23" s="24"/>
      <c r="AG23" s="24"/>
      <c r="AH23" s="24"/>
      <c r="AI23" s="24"/>
      <c r="AJ23" s="24"/>
      <c r="AK23" s="24"/>
      <c r="AL23" s="24"/>
    </row>
    <row r="24" spans="1:38" s="25" customFormat="1" ht="14.4">
      <c r="A24" s="11"/>
      <c r="B24" s="14"/>
      <c r="C24" s="35" t="s">
        <v>14</v>
      </c>
      <c r="D24" s="36"/>
      <c r="E24" s="37"/>
      <c r="F24" s="92"/>
      <c r="G24" s="92"/>
      <c r="H24" s="92"/>
      <c r="I24" s="92"/>
      <c r="J24" s="99"/>
      <c r="K24" s="99"/>
      <c r="L24" s="96"/>
      <c r="M24" s="92"/>
      <c r="N24" s="92"/>
      <c r="O24" s="92"/>
      <c r="P24" s="92"/>
      <c r="Q24" s="99"/>
      <c r="R24" s="99"/>
      <c r="S24" s="96"/>
      <c r="T24" s="92"/>
      <c r="U24" s="113"/>
      <c r="V24" s="113"/>
      <c r="W24" s="24"/>
      <c r="X24" s="24"/>
      <c r="Y24" s="24"/>
      <c r="Z24" s="24"/>
      <c r="AA24" s="24"/>
      <c r="AB24" s="24"/>
      <c r="AC24" s="24"/>
      <c r="AD24" s="24"/>
      <c r="AE24" s="24"/>
      <c r="AF24" s="24"/>
      <c r="AG24" s="24"/>
      <c r="AH24" s="24"/>
      <c r="AI24" s="24"/>
      <c r="AJ24" s="24"/>
      <c r="AK24" s="24"/>
      <c r="AL24" s="24"/>
    </row>
    <row r="25" spans="1:38" s="25" customFormat="1" ht="14.4">
      <c r="A25" s="15"/>
      <c r="B25" s="14"/>
      <c r="C25" s="38"/>
      <c r="D25" s="36" t="s">
        <v>16</v>
      </c>
      <c r="E25" s="37"/>
      <c r="F25" s="102">
        <v>2</v>
      </c>
      <c r="G25" s="102">
        <v>1</v>
      </c>
      <c r="H25" s="102">
        <v>1</v>
      </c>
      <c r="I25" s="102">
        <v>2</v>
      </c>
      <c r="J25" s="99">
        <f t="shared" si="0"/>
        <v>1</v>
      </c>
      <c r="K25" s="99">
        <f t="shared" ref="K25:K28" si="21">IFERROR(F25/H25-1,"n/a")</f>
        <v>1</v>
      </c>
      <c r="L25" s="96">
        <f t="shared" si="12"/>
        <v>0</v>
      </c>
      <c r="M25" s="102">
        <v>2</v>
      </c>
      <c r="N25" s="102">
        <v>2</v>
      </c>
      <c r="O25" s="102">
        <v>1</v>
      </c>
      <c r="P25" s="102">
        <v>3</v>
      </c>
      <c r="Q25" s="99">
        <f t="shared" ref="Q25:Q28" si="22">IFERROR(M25/N25-1,"n/a")</f>
        <v>0</v>
      </c>
      <c r="R25" s="99">
        <f t="shared" ref="R25:R28" si="23">IFERROR(M25/O25-1,"n/a")</f>
        <v>1</v>
      </c>
      <c r="S25" s="96">
        <f t="shared" ref="S25:S28" si="24">IFERROR(M25/P25-1,"n/a")</f>
        <v>-0.33333333333333337</v>
      </c>
      <c r="T25" s="102">
        <v>124</v>
      </c>
      <c r="U25" s="109">
        <v>37</v>
      </c>
      <c r="V25" s="109">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8"/>
      <c r="D26" s="36" t="s">
        <v>17</v>
      </c>
      <c r="E26" s="37"/>
      <c r="F26" s="102">
        <v>1398</v>
      </c>
      <c r="G26" s="102">
        <v>639</v>
      </c>
      <c r="H26" s="102">
        <v>892</v>
      </c>
      <c r="I26" s="102">
        <v>3305</v>
      </c>
      <c r="J26" s="99">
        <f t="shared" si="0"/>
        <v>1.187793427230047</v>
      </c>
      <c r="K26" s="99">
        <f t="shared" si="21"/>
        <v>0.56726457399103136</v>
      </c>
      <c r="L26" s="96">
        <f t="shared" si="12"/>
        <v>-0.57700453857791223</v>
      </c>
      <c r="M26" s="102">
        <v>1398</v>
      </c>
      <c r="N26" s="102">
        <v>1283</v>
      </c>
      <c r="O26" s="102">
        <v>892</v>
      </c>
      <c r="P26" s="102">
        <v>4657</v>
      </c>
      <c r="Q26" s="99">
        <f t="shared" si="22"/>
        <v>8.9633671083398259E-2</v>
      </c>
      <c r="R26" s="99">
        <f t="shared" si="23"/>
        <v>0.56726457399103136</v>
      </c>
      <c r="S26" s="96">
        <f t="shared" si="24"/>
        <v>-0.6998067425381147</v>
      </c>
      <c r="T26" s="102">
        <v>165083</v>
      </c>
      <c r="U26" s="109">
        <f>20768+8294</f>
        <v>29062</v>
      </c>
      <c r="V26" s="109">
        <f>659951+168729+38484</f>
        <v>867164</v>
      </c>
      <c r="W26" s="24"/>
      <c r="X26" s="24"/>
      <c r="Y26" s="24"/>
      <c r="Z26" s="24"/>
      <c r="AA26" s="24"/>
      <c r="AB26" s="24"/>
      <c r="AC26" s="24"/>
      <c r="AD26" s="24"/>
      <c r="AE26" s="24"/>
      <c r="AF26" s="24"/>
      <c r="AG26" s="24"/>
      <c r="AH26" s="24"/>
      <c r="AI26" s="24"/>
      <c r="AJ26" s="24"/>
      <c r="AK26" s="24"/>
      <c r="AL26" s="24"/>
    </row>
    <row r="27" spans="1:38" s="25" customFormat="1" ht="14.7" thickBot="1">
      <c r="A27" s="11"/>
      <c r="B27" s="14"/>
      <c r="C27" s="40" t="s">
        <v>15</v>
      </c>
      <c r="D27" s="41"/>
      <c r="E27" s="42"/>
      <c r="F27" s="93">
        <f t="shared" ref="F27:I28" si="25">F10+F13+F16+F19+F22+F25</f>
        <v>185</v>
      </c>
      <c r="G27" s="93">
        <f t="shared" si="25"/>
        <v>5</v>
      </c>
      <c r="H27" s="93">
        <f t="shared" si="25"/>
        <v>193</v>
      </c>
      <c r="I27" s="93">
        <f t="shared" si="25"/>
        <v>188</v>
      </c>
      <c r="J27" s="100">
        <f t="shared" si="0"/>
        <v>36</v>
      </c>
      <c r="K27" s="100">
        <f t="shared" si="21"/>
        <v>-4.1450777202072575E-2</v>
      </c>
      <c r="L27" s="97">
        <f t="shared" si="12"/>
        <v>-1.5957446808510634E-2</v>
      </c>
      <c r="M27" s="93">
        <f t="shared" ref="M27:P28" si="26">M10+M13+M16+M19+M22+M25</f>
        <v>371</v>
      </c>
      <c r="N27" s="93">
        <f t="shared" si="26"/>
        <v>7</v>
      </c>
      <c r="O27" s="93">
        <f t="shared" si="26"/>
        <v>405</v>
      </c>
      <c r="P27" s="93">
        <f t="shared" si="26"/>
        <v>406</v>
      </c>
      <c r="Q27" s="100">
        <f t="shared" si="22"/>
        <v>52</v>
      </c>
      <c r="R27" s="100">
        <f t="shared" si="23"/>
        <v>-8.395061728395059E-2</v>
      </c>
      <c r="S27" s="97">
        <f t="shared" si="24"/>
        <v>-8.6206896551724088E-2</v>
      </c>
      <c r="T27" s="93">
        <f t="shared" ref="T27:V28" si="27">T10+T13+T16+T19+T22+T25</f>
        <v>1059</v>
      </c>
      <c r="U27" s="93">
        <f t="shared" si="27"/>
        <v>667</v>
      </c>
      <c r="V27" s="93">
        <f t="shared" si="27"/>
        <v>3344</v>
      </c>
      <c r="W27" s="24"/>
      <c r="X27" s="24"/>
      <c r="Y27" s="24"/>
      <c r="Z27" s="24"/>
      <c r="AA27" s="24"/>
      <c r="AB27" s="24"/>
      <c r="AC27" s="24"/>
      <c r="AD27" s="24"/>
      <c r="AE27" s="24"/>
      <c r="AF27" s="24"/>
      <c r="AG27" s="24"/>
      <c r="AH27" s="24"/>
      <c r="AI27" s="24"/>
      <c r="AJ27" s="24"/>
      <c r="AK27" s="24"/>
      <c r="AL27" s="24"/>
    </row>
    <row r="28" spans="1:38" s="27" customFormat="1" ht="15" thickTop="1" thickBot="1">
      <c r="A28" s="11"/>
      <c r="B28" s="14"/>
      <c r="C28" s="43" t="s">
        <v>18</v>
      </c>
      <c r="D28" s="44"/>
      <c r="E28" s="45"/>
      <c r="F28" s="94">
        <f t="shared" si="25"/>
        <v>240931</v>
      </c>
      <c r="G28" s="94">
        <f t="shared" si="25"/>
        <v>4669</v>
      </c>
      <c r="H28" s="94">
        <f t="shared" si="25"/>
        <v>494948</v>
      </c>
      <c r="I28" s="94">
        <f t="shared" si="25"/>
        <v>513727</v>
      </c>
      <c r="J28" s="101">
        <f t="shared" si="0"/>
        <v>50.602270293424716</v>
      </c>
      <c r="K28" s="101">
        <f t="shared" si="21"/>
        <v>-0.51321957054074363</v>
      </c>
      <c r="L28" s="98">
        <f t="shared" si="12"/>
        <v>-0.53101355389146376</v>
      </c>
      <c r="M28" s="94">
        <f t="shared" si="26"/>
        <v>461381</v>
      </c>
      <c r="N28" s="94">
        <f t="shared" si="26"/>
        <v>5957</v>
      </c>
      <c r="O28" s="94">
        <f t="shared" si="26"/>
        <v>1055991</v>
      </c>
      <c r="P28" s="94">
        <f t="shared" si="26"/>
        <v>1134579</v>
      </c>
      <c r="Q28" s="101">
        <f t="shared" si="22"/>
        <v>76.451905321470534</v>
      </c>
      <c r="R28" s="101">
        <f t="shared" si="23"/>
        <v>-0.5630824505133093</v>
      </c>
      <c r="S28" s="98">
        <f t="shared" si="24"/>
        <v>-0.59334607814881113</v>
      </c>
      <c r="T28" s="94">
        <f t="shared" si="27"/>
        <v>1554247</v>
      </c>
      <c r="U28" s="94">
        <f t="shared" si="27"/>
        <v>1323431</v>
      </c>
      <c r="V28" s="94">
        <f t="shared" si="27"/>
        <v>9169021</v>
      </c>
      <c r="W28" s="24"/>
      <c r="X28" s="26"/>
      <c r="Y28" s="26"/>
      <c r="Z28" s="26"/>
      <c r="AA28" s="26"/>
      <c r="AB28" s="26"/>
      <c r="AC28" s="26"/>
      <c r="AD28" s="26"/>
      <c r="AE28" s="26"/>
      <c r="AF28" s="26"/>
      <c r="AG28" s="26"/>
      <c r="AH28" s="26"/>
      <c r="AI28" s="26"/>
      <c r="AJ28" s="26"/>
      <c r="AK28" s="26"/>
      <c r="AL28" s="26"/>
    </row>
    <row r="29" spans="1:38" ht="14.7" thickTop="1">
      <c r="A29" s="10"/>
      <c r="B29" s="10"/>
      <c r="C29" s="10"/>
      <c r="D29" s="10"/>
      <c r="E29" s="10"/>
      <c r="F29" s="46"/>
      <c r="G29" s="89"/>
      <c r="H29" s="46"/>
      <c r="I29" s="46"/>
      <c r="J29" s="10"/>
      <c r="K29" s="77"/>
      <c r="L29" s="10"/>
      <c r="M29" s="10"/>
      <c r="N29" s="62"/>
      <c r="O29" s="10"/>
      <c r="P29" s="10"/>
      <c r="Q29" s="70"/>
      <c r="R29" s="10"/>
      <c r="S29" s="10"/>
      <c r="T29" s="10"/>
      <c r="U29" s="62"/>
      <c r="V29" s="10"/>
    </row>
    <row r="30" spans="1:38" ht="14.4" hidden="1">
      <c r="A30" s="10"/>
      <c r="B30" s="10"/>
      <c r="C30" s="10"/>
      <c r="D30" s="10"/>
      <c r="E30" s="10"/>
      <c r="F30" s="46"/>
      <c r="G30" s="89"/>
      <c r="H30" s="46"/>
      <c r="I30" s="46"/>
      <c r="J30" s="10"/>
      <c r="K30" s="77"/>
      <c r="L30" s="10"/>
      <c r="M30" s="10"/>
      <c r="N30" s="62"/>
      <c r="O30" s="10"/>
      <c r="P30" s="10"/>
      <c r="Q30" s="70"/>
      <c r="R30" s="10"/>
      <c r="S30" s="10"/>
      <c r="T30" s="10"/>
      <c r="U30" s="62"/>
      <c r="V30" s="10"/>
    </row>
    <row r="31" spans="1:38" ht="14.4" hidden="1">
      <c r="A31" s="10"/>
      <c r="B31" s="10"/>
      <c r="C31" s="10"/>
      <c r="D31" s="10"/>
      <c r="E31" s="10"/>
      <c r="F31" s="46"/>
      <c r="G31" s="89"/>
      <c r="H31" s="46"/>
      <c r="I31" s="46"/>
      <c r="J31" s="10"/>
      <c r="K31" s="77"/>
      <c r="L31" s="10"/>
      <c r="M31" s="10"/>
      <c r="N31" s="62"/>
      <c r="O31" s="10"/>
      <c r="P31" s="10"/>
      <c r="Q31" s="70"/>
      <c r="R31" s="10"/>
      <c r="S31" s="10"/>
      <c r="T31" s="10"/>
      <c r="U31" s="62"/>
      <c r="V31" s="10"/>
    </row>
    <row r="32" spans="1:38" ht="14.4" hidden="1">
      <c r="A32" s="10"/>
      <c r="B32" s="10"/>
      <c r="C32" s="10"/>
      <c r="D32" s="10"/>
      <c r="E32" s="10"/>
      <c r="F32" s="46"/>
      <c r="G32" s="89"/>
      <c r="H32" s="46"/>
      <c r="I32" s="46"/>
      <c r="J32" s="10"/>
      <c r="K32" s="77"/>
      <c r="L32" s="10"/>
      <c r="M32" s="10"/>
      <c r="N32" s="62"/>
      <c r="O32" s="10"/>
      <c r="P32" s="10"/>
      <c r="Q32" s="70"/>
      <c r="R32" s="10"/>
      <c r="S32" s="10"/>
      <c r="T32" s="10"/>
      <c r="U32" s="62"/>
      <c r="V32" s="10"/>
    </row>
    <row r="33" spans="1:38" s="24" customFormat="1" ht="14.4" hidden="1">
      <c r="A33" s="10"/>
      <c r="B33" s="10"/>
      <c r="C33" s="10"/>
      <c r="D33" s="10"/>
      <c r="E33" s="10"/>
      <c r="F33" s="46"/>
      <c r="G33" s="89"/>
      <c r="H33" s="46"/>
      <c r="I33" s="46"/>
      <c r="J33" s="10"/>
      <c r="K33" s="77"/>
      <c r="L33" s="10"/>
      <c r="M33" s="10"/>
      <c r="N33" s="62"/>
      <c r="O33" s="10"/>
      <c r="P33" s="10"/>
      <c r="Q33" s="70"/>
      <c r="R33" s="10"/>
      <c r="S33" s="10"/>
      <c r="T33" s="10"/>
      <c r="U33" s="62"/>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46"/>
      <c r="G34" s="89"/>
      <c r="H34" s="46"/>
      <c r="I34" s="46"/>
      <c r="J34" s="10"/>
      <c r="K34" s="77"/>
      <c r="L34" s="10"/>
      <c r="M34" s="10"/>
      <c r="N34" s="62"/>
      <c r="O34" s="10"/>
      <c r="P34" s="10"/>
      <c r="Q34" s="70"/>
      <c r="R34" s="10"/>
      <c r="S34" s="10"/>
      <c r="T34" s="10"/>
      <c r="U34" s="62"/>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46"/>
      <c r="G35" s="89"/>
      <c r="H35" s="46"/>
      <c r="I35" s="46"/>
      <c r="J35" s="10"/>
      <c r="K35" s="77"/>
      <c r="L35" s="10"/>
      <c r="M35" s="10"/>
      <c r="N35" s="62"/>
      <c r="O35" s="10"/>
      <c r="P35" s="10"/>
      <c r="Q35" s="70"/>
      <c r="R35" s="10"/>
      <c r="S35" s="10"/>
      <c r="T35" s="10"/>
      <c r="U35" s="62"/>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46"/>
      <c r="G36" s="89"/>
      <c r="H36" s="46"/>
      <c r="I36" s="46"/>
      <c r="J36" s="10"/>
      <c r="K36" s="77"/>
      <c r="L36" s="10"/>
      <c r="M36" s="10"/>
      <c r="N36" s="62"/>
      <c r="O36" s="10"/>
      <c r="P36" s="10"/>
      <c r="Q36" s="70"/>
      <c r="R36" s="10"/>
      <c r="S36" s="10"/>
      <c r="T36" s="10"/>
      <c r="U36" s="62"/>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46"/>
      <c r="G37" s="89"/>
      <c r="H37" s="46"/>
      <c r="I37" s="46"/>
      <c r="J37" s="10"/>
      <c r="K37" s="77"/>
      <c r="L37" s="10"/>
      <c r="M37" s="10"/>
      <c r="N37" s="62"/>
      <c r="O37" s="10"/>
      <c r="P37" s="10"/>
      <c r="Q37" s="70"/>
      <c r="R37" s="10"/>
      <c r="S37" s="10"/>
      <c r="T37" s="10"/>
      <c r="U37" s="62"/>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46"/>
      <c r="G38" s="89"/>
      <c r="H38" s="46"/>
      <c r="I38" s="46"/>
      <c r="J38" s="10"/>
      <c r="K38" s="77"/>
      <c r="L38" s="10"/>
      <c r="M38" s="10"/>
      <c r="N38" s="62"/>
      <c r="O38" s="10"/>
      <c r="P38" s="10"/>
      <c r="Q38" s="70"/>
      <c r="R38" s="10"/>
      <c r="S38" s="10"/>
      <c r="T38" s="10"/>
      <c r="U38" s="62"/>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46"/>
      <c r="G39" s="89"/>
      <c r="H39" s="46"/>
      <c r="I39" s="46"/>
      <c r="J39" s="10"/>
      <c r="K39" s="77"/>
      <c r="L39" s="10"/>
      <c r="M39" s="10"/>
      <c r="N39" s="62"/>
      <c r="O39" s="10"/>
      <c r="P39" s="10"/>
      <c r="Q39" s="70"/>
      <c r="R39" s="10"/>
      <c r="S39" s="10"/>
      <c r="T39" s="10"/>
      <c r="U39" s="62"/>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46"/>
      <c r="G40" s="89"/>
      <c r="H40" s="46"/>
      <c r="I40" s="46"/>
      <c r="J40" s="10"/>
      <c r="K40" s="77"/>
      <c r="L40" s="10"/>
      <c r="M40" s="10"/>
      <c r="N40" s="62"/>
      <c r="O40" s="10"/>
      <c r="P40" s="10"/>
      <c r="Q40" s="70"/>
      <c r="R40" s="10"/>
      <c r="S40" s="10"/>
      <c r="T40" s="10"/>
      <c r="U40" s="62"/>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46"/>
      <c r="G41" s="89"/>
      <c r="H41" s="46"/>
      <c r="I41" s="46"/>
      <c r="J41" s="10"/>
      <c r="K41" s="77"/>
      <c r="L41" s="10"/>
      <c r="M41" s="10"/>
      <c r="N41" s="62"/>
      <c r="O41" s="10"/>
      <c r="P41" s="10"/>
      <c r="Q41" s="70"/>
      <c r="R41" s="10"/>
      <c r="S41" s="10"/>
      <c r="T41" s="10"/>
      <c r="U41" s="62"/>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46"/>
      <c r="G42" s="89"/>
      <c r="H42" s="46"/>
      <c r="I42" s="46"/>
      <c r="J42" s="10"/>
      <c r="K42" s="77"/>
      <c r="L42" s="10"/>
      <c r="M42" s="10"/>
      <c r="N42" s="62"/>
      <c r="O42" s="10"/>
      <c r="P42" s="10"/>
      <c r="Q42" s="70"/>
      <c r="R42" s="10"/>
      <c r="S42" s="10"/>
      <c r="T42" s="10"/>
      <c r="U42" s="62"/>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46"/>
      <c r="G43" s="89"/>
      <c r="H43" s="46"/>
      <c r="I43" s="46"/>
      <c r="J43" s="10"/>
      <c r="K43" s="77"/>
      <c r="L43" s="10"/>
      <c r="M43" s="10"/>
      <c r="N43" s="62"/>
      <c r="O43" s="10"/>
      <c r="P43" s="10"/>
      <c r="Q43" s="70"/>
      <c r="R43" s="10"/>
      <c r="S43" s="10"/>
      <c r="T43" s="10"/>
      <c r="U43" s="62"/>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46"/>
      <c r="G44" s="89"/>
      <c r="H44" s="46"/>
      <c r="I44" s="46"/>
      <c r="J44" s="10"/>
      <c r="K44" s="77"/>
      <c r="L44" s="10"/>
      <c r="M44" s="10"/>
      <c r="N44" s="62"/>
      <c r="O44" s="10"/>
      <c r="P44" s="10"/>
      <c r="Q44" s="70"/>
      <c r="R44" s="10"/>
      <c r="S44" s="10"/>
      <c r="T44" s="10"/>
      <c r="U44" s="62"/>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46"/>
      <c r="G45" s="89"/>
      <c r="H45" s="46"/>
      <c r="I45" s="46"/>
      <c r="J45" s="10"/>
      <c r="K45" s="77"/>
      <c r="L45" s="10"/>
      <c r="M45" s="10"/>
      <c r="N45" s="62"/>
      <c r="O45" s="10"/>
      <c r="P45" s="10"/>
      <c r="Q45" s="70"/>
      <c r="R45" s="10"/>
      <c r="S45" s="10"/>
      <c r="T45" s="10"/>
      <c r="U45" s="62"/>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46"/>
      <c r="G46" s="89"/>
      <c r="H46" s="46"/>
      <c r="I46" s="46"/>
      <c r="J46" s="10"/>
      <c r="K46" s="77"/>
      <c r="L46" s="10"/>
      <c r="M46" s="10"/>
      <c r="N46" s="62"/>
      <c r="O46" s="10"/>
      <c r="P46" s="10"/>
      <c r="Q46" s="70"/>
      <c r="R46" s="10"/>
      <c r="S46" s="10"/>
      <c r="T46" s="10"/>
      <c r="U46" s="62"/>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46"/>
      <c r="G47" s="89"/>
      <c r="H47" s="46"/>
      <c r="I47" s="46"/>
      <c r="J47" s="10"/>
      <c r="K47" s="77"/>
      <c r="L47" s="10"/>
      <c r="M47" s="10"/>
      <c r="N47" s="62"/>
      <c r="O47" s="10"/>
      <c r="P47" s="10"/>
      <c r="Q47" s="70"/>
      <c r="R47" s="10"/>
      <c r="S47" s="10"/>
      <c r="T47" s="10"/>
      <c r="U47" s="62"/>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84"/>
      <c r="H48" s="10"/>
      <c r="I48" s="10"/>
      <c r="J48" s="10"/>
      <c r="K48" s="77"/>
      <c r="L48" s="10"/>
      <c r="M48" s="10"/>
      <c r="N48" s="62"/>
      <c r="O48" s="10"/>
      <c r="P48" s="10"/>
      <c r="Q48" s="70"/>
      <c r="R48" s="10"/>
      <c r="S48" s="10"/>
      <c r="T48" s="10"/>
      <c r="U48" s="62"/>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vt:lpstr>
      <vt:lpstr>Disclaimer</vt:lpstr>
      <vt:lpstr>Notes</vt:lpstr>
      <vt:lpstr>Subat 2022</vt:lpstr>
      <vt:lpstr>Disclaimer!Print_Area</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Sizen Akcal</cp:lastModifiedBy>
  <cp:lastPrinted>2021-12-15T18:12:21Z</cp:lastPrinted>
  <dcterms:created xsi:type="dcterms:W3CDTF">2021-12-10T09:13:50Z</dcterms:created>
  <dcterms:modified xsi:type="dcterms:W3CDTF">2022-03-08T15:51:14Z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