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4" sheetId="24" r:id="rId4"/>
    <sheet name="Traffic&gt;" sheetId="25" r:id="rId5"/>
    <sheet name="Apr-24" sheetId="48" r:id="rId6"/>
    <sheet name="Mar-24" sheetId="47" r:id="rId7"/>
    <sheet name="Feb-24" sheetId="46" r:id="rId8"/>
    <sheet name="Jan-24" sheetId="45" r:id="rId9"/>
    <sheet name="Dec-23" sheetId="44" r:id="rId10"/>
    <sheet name="Nov-23" sheetId="43" r:id="rId11"/>
    <sheet name="Oct-23" sheetId="41" r:id="rId12"/>
    <sheet name="Sep-23" sheetId="40" r:id="rId13"/>
    <sheet name="Aug-23" sheetId="38" r:id="rId14"/>
    <sheet name="July-23" sheetId="37" r:id="rId15"/>
    <sheet name="June-23" sheetId="36" r:id="rId16"/>
    <sheet name="May-23" sheetId="35" r:id="rId17"/>
    <sheet name="Apr-23" sheetId="34" r:id="rId18"/>
    <sheet name="Mar-23" sheetId="33" r:id="rId19"/>
    <sheet name="Mar-23_old structure" sheetId="32" r:id="rId20"/>
    <sheet name="Feb-23" sheetId="31" r:id="rId21"/>
    <sheet name="Jan-23" sheetId="30" r:id="rId22"/>
    <sheet name="Dec-22" sheetId="29" r:id="rId23"/>
    <sheet name="Nov-22" sheetId="28" r:id="rId24"/>
    <sheet name="Oct-22" sheetId="27" r:id="rId25"/>
    <sheet name="Sep-22" sheetId="26" r:id="rId26"/>
    <sheet name="Aug-22" sheetId="22" r:id="rId27"/>
    <sheet name="Jul-22" sheetId="21" r:id="rId28"/>
    <sheet name="Jun-22" sheetId="20" r:id="rId29"/>
    <sheet name="May-22" sheetId="19" r:id="rId30"/>
    <sheet name="Apr-22" sheetId="18" r:id="rId31"/>
    <sheet name="Mar-22" sheetId="17" r:id="rId32"/>
    <sheet name="Feb-22" sheetId="16" r:id="rId33"/>
    <sheet name="Jan-22" sheetId="15" r:id="rId34"/>
    <sheet name="Dec-21" sheetId="14" r:id="rId35"/>
    <sheet name="Nov-21" sheetId="10" r:id="rId36"/>
    <sheet name="Oct-21" sheetId="9" r:id="rId37"/>
    <sheet name="Sept-21" sheetId="1" r:id="rId38"/>
  </sheets>
  <externalReferences>
    <externalReference r:id="rId3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Notes!$A$1:$CA$37</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0" hidden="1">'Apr-22'!$X:$XFD</definedName>
    <definedName name="Z_5F6D01E3_9E6F_4D7F_980F_63899AF95899_.wvu.Cols" localSheetId="26" hidden="1">'Aug-22'!$X:$XFD</definedName>
    <definedName name="Z_5F6D01E3_9E6F_4D7F_980F_63899AF95899_.wvu.Cols" localSheetId="34" hidden="1">'Dec-21'!$S:$XFD</definedName>
    <definedName name="Z_5F6D01E3_9E6F_4D7F_980F_63899AF95899_.wvu.Cols" localSheetId="22" hidden="1">'Dec-22'!$X:$XFD</definedName>
    <definedName name="Z_5F6D01E3_9E6F_4D7F_980F_63899AF95899_.wvu.Cols" localSheetId="1" hidden="1">Disclaimer!$X:$XFD</definedName>
    <definedName name="Z_5F6D01E3_9E6F_4D7F_980F_63899AF95899_.wvu.Cols" localSheetId="32" hidden="1">'Feb-22'!$X:$XFD</definedName>
    <definedName name="Z_5F6D01E3_9E6F_4D7F_980F_63899AF95899_.wvu.Cols" localSheetId="33" hidden="1">'Jan-22'!$X:$XFD</definedName>
    <definedName name="Z_5F6D01E3_9E6F_4D7F_980F_63899AF95899_.wvu.Cols" localSheetId="21" hidden="1">'Jan-23'!$AC:$XFD</definedName>
    <definedName name="Z_5F6D01E3_9E6F_4D7F_980F_63899AF95899_.wvu.Cols" localSheetId="27" hidden="1">'Jul-22'!$X:$XFD</definedName>
    <definedName name="Z_5F6D01E3_9E6F_4D7F_980F_63899AF95899_.wvu.Cols" localSheetId="28" hidden="1">'Jun-22'!$X:$XFD</definedName>
    <definedName name="Z_5F6D01E3_9E6F_4D7F_980F_63899AF95899_.wvu.Cols" localSheetId="31" hidden="1">'Mar-22'!$X:$XFD</definedName>
    <definedName name="Z_5F6D01E3_9E6F_4D7F_980F_63899AF95899_.wvu.Cols" localSheetId="29" hidden="1">'May-22'!$X:$XFD</definedName>
    <definedName name="Z_5F6D01E3_9E6F_4D7F_980F_63899AF95899_.wvu.Cols" localSheetId="2" hidden="1">Notes!$S:$XFD</definedName>
    <definedName name="Z_5F6D01E3_9E6F_4D7F_980F_63899AF95899_.wvu.Cols" localSheetId="35" hidden="1">'Nov-21'!$S:$XFD</definedName>
    <definedName name="Z_5F6D01E3_9E6F_4D7F_980F_63899AF95899_.wvu.Cols" localSheetId="23" hidden="1">'Nov-22'!$X:$XFD</definedName>
    <definedName name="Z_5F6D01E3_9E6F_4D7F_980F_63899AF95899_.wvu.Cols" localSheetId="3" hidden="1">Occupancy_2024!$AH:$XFD</definedName>
    <definedName name="Z_5F6D01E3_9E6F_4D7F_980F_63899AF95899_.wvu.Cols" localSheetId="36" hidden="1">'Oct-21'!$S:$XFD</definedName>
    <definedName name="Z_5F6D01E3_9E6F_4D7F_980F_63899AF95899_.wvu.Cols" localSheetId="24" hidden="1">'Oct-22'!$X:$XFD</definedName>
    <definedName name="Z_5F6D01E3_9E6F_4D7F_980F_63899AF95899_.wvu.Cols" localSheetId="25" hidden="1">'Sep-22'!$X:$XFD</definedName>
    <definedName name="Z_5F6D01E3_9E6F_4D7F_980F_63899AF95899_.wvu.Cols" localSheetId="37"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Notes!$A$1:$CA$37</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0" hidden="1">'Apr-22'!$49:$1048576,'Apr-22'!$30:$48</definedName>
    <definedName name="Z_5F6D01E3_9E6F_4D7F_980F_63899AF95899_.wvu.Rows" localSheetId="34" hidden="1">'Dec-21'!$49:$1048576,'Dec-21'!$30:$48</definedName>
    <definedName name="Z_5F6D01E3_9E6F_4D7F_980F_63899AF95899_.wvu.Rows" localSheetId="1" hidden="1">Disclaimer!$45:$1048576,Disclaimer!$30:$44</definedName>
    <definedName name="Z_5F6D01E3_9E6F_4D7F_980F_63899AF95899_.wvu.Rows" localSheetId="32" hidden="1">'Feb-22'!$49:$1048576,'Feb-22'!$30:$48</definedName>
    <definedName name="Z_5F6D01E3_9E6F_4D7F_980F_63899AF95899_.wvu.Rows" localSheetId="33" hidden="1">'Jan-22'!$49:$1048576,'Jan-22'!$30:$48</definedName>
    <definedName name="Z_5F6D01E3_9E6F_4D7F_980F_63899AF95899_.wvu.Rows" localSheetId="28" hidden="1">'Jun-22'!$49:$1048576,'Jun-22'!$30:$48</definedName>
    <definedName name="Z_5F6D01E3_9E6F_4D7F_980F_63899AF95899_.wvu.Rows" localSheetId="31" hidden="1">'Mar-22'!$49:$1048576,'Mar-22'!$30:$48</definedName>
    <definedName name="Z_5F6D01E3_9E6F_4D7F_980F_63899AF95899_.wvu.Rows" localSheetId="29" hidden="1">'May-22'!$49:$1048576,'May-22'!$30:$48</definedName>
    <definedName name="Z_5F6D01E3_9E6F_4D7F_980F_63899AF95899_.wvu.Rows" localSheetId="2" hidden="1">Notes!$47:$1048576,Notes!$29:$46</definedName>
    <definedName name="Z_5F6D01E3_9E6F_4D7F_980F_63899AF95899_.wvu.Rows" localSheetId="35" hidden="1">'Nov-21'!$49:$1048576,'Nov-21'!$30:$48</definedName>
    <definedName name="Z_5F6D01E3_9E6F_4D7F_980F_63899AF95899_.wvu.Rows" localSheetId="36" hidden="1">'Oct-21'!$49:$1048576,'Oct-21'!$30:$48</definedName>
    <definedName name="Z_5F6D01E3_9E6F_4D7F_980F_63899AF95899_.wvu.Rows" localSheetId="37"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48" l="1"/>
  <c r="U26" i="48"/>
  <c r="T26" i="48"/>
  <c r="S26" i="48"/>
  <c r="R26" i="48"/>
  <c r="Q26" i="48"/>
  <c r="V25" i="48"/>
  <c r="U25" i="48"/>
  <c r="T25" i="48"/>
  <c r="S25" i="48"/>
  <c r="R25" i="48"/>
  <c r="Q25" i="48"/>
  <c r="V23" i="48"/>
  <c r="U23" i="48"/>
  <c r="T23" i="48"/>
  <c r="S23" i="48"/>
  <c r="R23" i="48"/>
  <c r="Q23" i="48"/>
  <c r="V22" i="48"/>
  <c r="U22" i="48"/>
  <c r="T22" i="48"/>
  <c r="S22" i="48"/>
  <c r="R22" i="48"/>
  <c r="Q22" i="48"/>
  <c r="V20" i="48"/>
  <c r="U20" i="48"/>
  <c r="T20" i="48"/>
  <c r="S20" i="48"/>
  <c r="R20" i="48"/>
  <c r="Q20" i="48"/>
  <c r="V19" i="48"/>
  <c r="U19" i="48"/>
  <c r="T19" i="48"/>
  <c r="S19" i="48"/>
  <c r="R19" i="48"/>
  <c r="Q19" i="48"/>
  <c r="V17" i="48"/>
  <c r="U17" i="48"/>
  <c r="T17" i="48"/>
  <c r="S17" i="48"/>
  <c r="R17" i="48"/>
  <c r="Q17" i="48"/>
  <c r="V16" i="48"/>
  <c r="U16" i="48"/>
  <c r="T16" i="48"/>
  <c r="S16" i="48"/>
  <c r="R16" i="48"/>
  <c r="Q16" i="48"/>
  <c r="V14" i="48"/>
  <c r="U14" i="48"/>
  <c r="T14" i="48"/>
  <c r="S14" i="48"/>
  <c r="R14" i="48"/>
  <c r="Q14" i="48"/>
  <c r="V13" i="48"/>
  <c r="U13" i="48"/>
  <c r="T13" i="48"/>
  <c r="S13" i="48"/>
  <c r="R13" i="48"/>
  <c r="Q13" i="48"/>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S37" i="48" s="1"/>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Z22"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W17" i="48"/>
  <c r="Y17" i="48"/>
  <c r="X17" i="48"/>
  <c r="Z46" i="48"/>
  <c r="Y46" i="48"/>
  <c r="X46" i="48"/>
  <c r="W46" i="48"/>
  <c r="R37" i="48"/>
  <c r="V40" i="48"/>
  <c r="Y44" i="48"/>
  <c r="X44" i="48"/>
  <c r="Z44" i="48"/>
  <c r="AA44" i="48"/>
  <c r="S46" i="48"/>
  <c r="M46" i="48"/>
  <c r="X50" i="48"/>
  <c r="AA50" i="48"/>
  <c r="Z50" i="48"/>
  <c r="Y50" i="48"/>
  <c r="X41" i="48"/>
  <c r="AA41" i="48"/>
  <c r="Z41" i="48"/>
  <c r="Y41" i="48"/>
  <c r="F49" i="48"/>
  <c r="P25" i="48"/>
  <c r="O13" i="48"/>
  <c r="W22" i="48"/>
  <c r="AA22" i="48"/>
  <c r="P23" i="48"/>
  <c r="N19" i="48"/>
  <c r="P16" i="48"/>
  <c r="P19" i="48"/>
  <c r="Y20" i="48"/>
  <c r="N20" i="48"/>
  <c r="W20" i="48"/>
  <c r="M22" i="48"/>
  <c r="L23" i="48"/>
  <c r="I27" i="48"/>
  <c r="J28" i="48"/>
  <c r="H40" i="48"/>
  <c r="X43" i="48"/>
  <c r="L44" i="48"/>
  <c r="K46" i="48"/>
  <c r="V46" i="48" s="1"/>
  <c r="AA46" i="48" s="1"/>
  <c r="F50" i="48"/>
  <c r="O14" i="48"/>
  <c r="F41" i="48"/>
  <c r="O17" i="48"/>
  <c r="Z20" i="48"/>
  <c r="P17" i="48"/>
  <c r="O19" i="48"/>
  <c r="L22" i="48"/>
  <c r="L13" i="48"/>
  <c r="S27" i="48"/>
  <c r="O20" i="48"/>
  <c r="N22" i="48"/>
  <c r="O22" i="48"/>
  <c r="M23" i="48"/>
  <c r="L25" i="48"/>
  <c r="K27" i="48"/>
  <c r="K28" i="48"/>
  <c r="F38" i="48"/>
  <c r="L46" i="48"/>
  <c r="N25" i="48"/>
  <c r="O25" i="48"/>
  <c r="O26" i="48"/>
  <c r="G28" i="48"/>
  <c r="P14" i="48"/>
  <c r="N16" i="48"/>
  <c r="M17" i="48"/>
  <c r="X22" i="48"/>
  <c r="P26" i="48"/>
  <c r="F27" i="48"/>
  <c r="F28" i="48"/>
  <c r="F37" i="48"/>
  <c r="J38" i="48"/>
  <c r="I43" i="48"/>
  <c r="T43" i="48" s="1"/>
  <c r="Y43" i="48" s="1"/>
  <c r="F47" i="48"/>
  <c r="I52" i="48"/>
  <c r="G52" i="48"/>
  <c r="N13" i="48"/>
  <c r="O23" i="48"/>
  <c r="Q44" i="48"/>
  <c r="W44" i="48" s="1"/>
  <c r="P44" i="48"/>
  <c r="N17" i="48"/>
  <c r="Y22" i="48"/>
  <c r="R28" i="48"/>
  <c r="G27" i="48"/>
  <c r="X20" i="48"/>
  <c r="R38" i="48"/>
  <c r="J27" i="48"/>
  <c r="L19" i="48"/>
  <c r="F43" i="48"/>
  <c r="M20" i="48"/>
  <c r="AA20" i="48"/>
  <c r="G40" i="48"/>
  <c r="R40" i="48" s="1"/>
  <c r="H47" i="48"/>
  <c r="S47" i="48" s="1"/>
  <c r="S52" i="48" s="1"/>
  <c r="U28" i="48" l="1"/>
  <c r="S28" i="48"/>
  <c r="L40" i="48"/>
  <c r="T27" i="48"/>
  <c r="T28" i="48"/>
  <c r="V27" i="48"/>
  <c r="U27" i="48"/>
  <c r="R27" i="48"/>
  <c r="V28" i="48"/>
  <c r="X25" i="48"/>
  <c r="AA25" i="48"/>
  <c r="W25" i="48"/>
  <c r="Z25" i="48"/>
  <c r="Y25" i="48"/>
  <c r="X47" i="48"/>
  <c r="R52" i="48"/>
  <c r="Y38" i="48"/>
  <c r="X38" i="48"/>
  <c r="AA38" i="48"/>
  <c r="P46" i="48"/>
  <c r="X13" i="48"/>
  <c r="Q27" i="48"/>
  <c r="W13" i="48"/>
  <c r="Y13" i="48"/>
  <c r="Z13" i="48"/>
  <c r="AA13" i="48"/>
  <c r="V51" i="48"/>
  <c r="Z17" i="48"/>
  <c r="Z40" i="48"/>
  <c r="Y40" i="48"/>
  <c r="X40" i="48"/>
  <c r="AA40" i="48"/>
  <c r="AA23" i="48"/>
  <c r="W23" i="48"/>
  <c r="Z23" i="48"/>
  <c r="Y23" i="48"/>
  <c r="X23" i="48"/>
  <c r="X19" i="48"/>
  <c r="AA19" i="48"/>
  <c r="Z19" i="48"/>
  <c r="W19" i="48"/>
  <c r="Y19" i="48"/>
  <c r="AA17"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Z14" i="48"/>
  <c r="Q28" i="48"/>
  <c r="Y14" i="48"/>
  <c r="X14" i="48"/>
  <c r="W14" i="48"/>
  <c r="AA14" i="48"/>
  <c r="H52" i="48"/>
  <c r="N41" i="48"/>
  <c r="M41" i="48"/>
  <c r="L41" i="48"/>
  <c r="P41" i="48"/>
  <c r="O41" i="48"/>
  <c r="Q41" i="48"/>
  <c r="W41" i="48" s="1"/>
  <c r="S40" i="48"/>
  <c r="S51" i="48" s="1"/>
  <c r="H51" i="48"/>
  <c r="T51" i="48"/>
  <c r="L38" i="48"/>
  <c r="M38" i="48"/>
  <c r="F52" i="48"/>
  <c r="P38" i="48"/>
  <c r="O38" i="48"/>
  <c r="N38" i="48"/>
  <c r="Q38" i="48"/>
  <c r="R51" i="48"/>
  <c r="AA37" i="48"/>
  <c r="Z37" i="48"/>
  <c r="Y37" i="48"/>
  <c r="X37" i="48"/>
  <c r="W40" i="48"/>
  <c r="Z16" i="48"/>
  <c r="X16" i="48"/>
  <c r="W16" i="48"/>
  <c r="Y16" i="48"/>
  <c r="AA16" i="48"/>
  <c r="J52" i="48"/>
  <c r="U38" i="48"/>
  <c r="U52" i="48" s="1"/>
  <c r="M40" i="48"/>
  <c r="AA26" i="48"/>
  <c r="Z26" i="48"/>
  <c r="X26" i="48"/>
  <c r="Y26" i="48"/>
  <c r="W26" i="48"/>
  <c r="N49" i="48"/>
  <c r="M49" i="48"/>
  <c r="Q49" i="48"/>
  <c r="W49" i="48" s="1"/>
  <c r="P49" i="48"/>
  <c r="O49" i="48"/>
  <c r="L49" i="48"/>
  <c r="K51" i="48"/>
  <c r="P27" i="48"/>
  <c r="N27" i="48"/>
  <c r="L27" i="48"/>
  <c r="O27" i="48"/>
  <c r="M27" i="48"/>
  <c r="P50" i="48"/>
  <c r="O50" i="48"/>
  <c r="Q50" i="48"/>
  <c r="W50" i="48" s="1"/>
  <c r="N50" i="48"/>
  <c r="M50" i="48"/>
  <c r="L50" i="48"/>
  <c r="G51" i="48"/>
  <c r="P52" i="48" l="1"/>
  <c r="O52" i="48"/>
  <c r="M52" i="48"/>
  <c r="L52" i="48"/>
  <c r="N52" i="48"/>
  <c r="O51" i="48"/>
  <c r="N51" i="48"/>
  <c r="M51" i="48"/>
  <c r="L51" i="48"/>
  <c r="P51" i="48"/>
  <c r="X52" i="48"/>
  <c r="AA52" i="48"/>
  <c r="Z52" i="48"/>
  <c r="Y52" i="48"/>
  <c r="W28" i="48"/>
  <c r="AA28" i="48"/>
  <c r="Z28" i="48"/>
  <c r="X28" i="48"/>
  <c r="Y28" i="48"/>
  <c r="Z27" i="48"/>
  <c r="AA27" i="48"/>
  <c r="Y27" i="48"/>
  <c r="X27" i="48"/>
  <c r="W27" i="48"/>
  <c r="Z51" i="48"/>
  <c r="Y51" i="48"/>
  <c r="AA51" i="48"/>
  <c r="X51" i="48"/>
  <c r="W38" i="48"/>
  <c r="Q52" i="48"/>
  <c r="W52" i="48" s="1"/>
  <c r="Z38" i="48"/>
  <c r="Q51" i="48"/>
  <c r="W51" i="48" s="1"/>
  <c r="W37" i="48"/>
  <c r="AF52" i="47" l="1"/>
  <c r="AE52" i="47"/>
  <c r="AD52" i="47"/>
  <c r="AF51" i="47"/>
  <c r="AE51" i="47"/>
  <c r="AD51" i="47"/>
  <c r="I49" i="47"/>
  <c r="H49" i="47"/>
  <c r="G49" i="47"/>
  <c r="K47" i="47"/>
  <c r="K46" i="47"/>
  <c r="G46" i="47"/>
  <c r="AC44" i="47"/>
  <c r="M44" i="47"/>
  <c r="H44" i="47"/>
  <c r="F44" i="47"/>
  <c r="J43" i="47"/>
  <c r="I43" i="47"/>
  <c r="G41" i="47"/>
  <c r="F41" i="47"/>
  <c r="K40" i="47"/>
  <c r="J40" i="47"/>
  <c r="AC52" i="47"/>
  <c r="AC51" i="47"/>
  <c r="M37" i="47"/>
  <c r="H37" i="47"/>
  <c r="F37" i="47"/>
  <c r="Q33" i="47"/>
  <c r="P26" i="47"/>
  <c r="O26" i="47"/>
  <c r="K50" i="47"/>
  <c r="I50" i="47"/>
  <c r="L25" i="47"/>
  <c r="M23" i="47"/>
  <c r="J47" i="47"/>
  <c r="I47" i="47"/>
  <c r="N23" i="47"/>
  <c r="P22" i="47"/>
  <c r="L22" i="47"/>
  <c r="O20" i="47"/>
  <c r="M20" i="47"/>
  <c r="L20" i="47"/>
  <c r="J44" i="47"/>
  <c r="I44" i="47"/>
  <c r="G44" i="47"/>
  <c r="K43" i="47"/>
  <c r="O19" i="47"/>
  <c r="AC28" i="47"/>
  <c r="M17" i="47"/>
  <c r="K41" i="47"/>
  <c r="H41" i="47"/>
  <c r="AF27" i="47"/>
  <c r="AD27" i="47"/>
  <c r="AC27" i="47"/>
  <c r="AB27" i="47"/>
  <c r="M16" i="47"/>
  <c r="L16" i="47"/>
  <c r="I40" i="47"/>
  <c r="H40" i="47"/>
  <c r="F40" i="47"/>
  <c r="AF28" i="47"/>
  <c r="AE28" i="47"/>
  <c r="AD28" i="47"/>
  <c r="P14" i="47"/>
  <c r="O14" i="47"/>
  <c r="AE27" i="47"/>
  <c r="L13" i="47"/>
  <c r="I37" i="47"/>
  <c r="G37" i="47"/>
  <c r="Q9" i="47"/>
  <c r="F9" i="47"/>
  <c r="F33" i="47" s="1"/>
  <c r="Y22" i="47" l="1"/>
  <c r="I46" i="47"/>
  <c r="V27" i="47"/>
  <c r="K37" i="47"/>
  <c r="K27" i="47"/>
  <c r="U28" i="47"/>
  <c r="J41" i="47"/>
  <c r="J28" i="47"/>
  <c r="M22" i="47"/>
  <c r="X22" i="47"/>
  <c r="H46" i="47"/>
  <c r="G50" i="47"/>
  <c r="W26" i="47"/>
  <c r="P41" i="47"/>
  <c r="AA20" i="47"/>
  <c r="K44" i="47"/>
  <c r="W17" i="47"/>
  <c r="X17" i="47"/>
  <c r="N19" i="47"/>
  <c r="K49" i="47"/>
  <c r="L37" i="47"/>
  <c r="M14" i="47"/>
  <c r="Y14" i="47"/>
  <c r="P40" i="47"/>
  <c r="O40" i="47"/>
  <c r="M40" i="47"/>
  <c r="N40" i="47"/>
  <c r="T27" i="47"/>
  <c r="O17" i="47"/>
  <c r="Y20" i="47"/>
  <c r="X20" i="47"/>
  <c r="Z20" i="47"/>
  <c r="J49" i="47"/>
  <c r="P13" i="47"/>
  <c r="F43" i="47"/>
  <c r="L19" i="47"/>
  <c r="M19" i="47"/>
  <c r="P19" i="47"/>
  <c r="P44" i="47"/>
  <c r="H38" i="47"/>
  <c r="H28" i="47"/>
  <c r="H51" i="47"/>
  <c r="Y17" i="47"/>
  <c r="G43" i="47"/>
  <c r="N22" i="47"/>
  <c r="Z22" i="47"/>
  <c r="AA22" i="47"/>
  <c r="W22" i="47"/>
  <c r="P25" i="47"/>
  <c r="X26" i="47"/>
  <c r="H50" i="47"/>
  <c r="R27" i="47"/>
  <c r="G28" i="47"/>
  <c r="G38" i="47"/>
  <c r="L14" i="47"/>
  <c r="J37" i="47"/>
  <c r="J27" i="47"/>
  <c r="U27" i="47"/>
  <c r="AB28" i="47"/>
  <c r="T28" i="47"/>
  <c r="I41" i="47"/>
  <c r="Z17" i="47"/>
  <c r="O23" i="47"/>
  <c r="F47" i="47"/>
  <c r="P23" i="47"/>
  <c r="L23" i="47"/>
  <c r="M26" i="47"/>
  <c r="Z26" i="47"/>
  <c r="K28" i="47"/>
  <c r="AA14" i="47"/>
  <c r="P16" i="47"/>
  <c r="H27" i="47"/>
  <c r="K38" i="47"/>
  <c r="G47" i="47"/>
  <c r="N14" i="47"/>
  <c r="S27" i="47"/>
  <c r="P17" i="47"/>
  <c r="W20" i="47"/>
  <c r="O22" i="47"/>
  <c r="N26" i="47"/>
  <c r="AA26" i="47"/>
  <c r="F38" i="47"/>
  <c r="L41" i="47"/>
  <c r="F46" i="47"/>
  <c r="F49" i="47"/>
  <c r="J50" i="47"/>
  <c r="I28" i="47"/>
  <c r="M41" i="47"/>
  <c r="H43" i="47"/>
  <c r="L44" i="47"/>
  <c r="F27" i="47"/>
  <c r="N37" i="47"/>
  <c r="I38" i="47"/>
  <c r="O41" i="47"/>
  <c r="N44" i="47"/>
  <c r="M13" i="47"/>
  <c r="Z14" i="47"/>
  <c r="O16" i="47"/>
  <c r="L17" i="47"/>
  <c r="N20" i="47"/>
  <c r="M25" i="47"/>
  <c r="G27" i="47"/>
  <c r="J38" i="47"/>
  <c r="O44" i="47"/>
  <c r="J46" i="47"/>
  <c r="F50" i="47"/>
  <c r="O13" i="47"/>
  <c r="N17" i="47"/>
  <c r="V28" i="47"/>
  <c r="P20" i="47"/>
  <c r="O25" i="47"/>
  <c r="L26" i="47"/>
  <c r="Y26" i="47"/>
  <c r="I27" i="47"/>
  <c r="F28" i="47"/>
  <c r="G40" i="47"/>
  <c r="H47" i="47"/>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51" i="47" l="1"/>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T52" i="47" l="1"/>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Z28" i="46" l="1"/>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V50" i="45" s="1"/>
  <c r="I50" i="34"/>
  <c r="R50" i="34" s="1"/>
  <c r="R50" i="35" s="1"/>
  <c r="R50" i="36" s="1"/>
  <c r="R50" i="37" s="1"/>
  <c r="R50" i="38" s="1"/>
  <c r="R50" i="40" s="1"/>
  <c r="R50" i="41" s="1"/>
  <c r="R50" i="43" s="1"/>
  <c r="R50" i="44" s="1"/>
  <c r="U50" i="45"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S50" i="45" s="1"/>
  <c r="F50" i="34"/>
  <c r="O50" i="34" s="1"/>
  <c r="J49" i="34"/>
  <c r="S49" i="34" s="1"/>
  <c r="S49" i="35" s="1"/>
  <c r="S49" i="36" s="1"/>
  <c r="S49" i="37" s="1"/>
  <c r="S49" i="38" s="1"/>
  <c r="S49" i="40" s="1"/>
  <c r="S49" i="41" s="1"/>
  <c r="S49" i="43" s="1"/>
  <c r="S49" i="44" s="1"/>
  <c r="V49" i="45"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S49" i="45" s="1"/>
  <c r="F49" i="34"/>
  <c r="O49" i="34" s="1"/>
  <c r="G47" i="34"/>
  <c r="P47" i="34" s="1"/>
  <c r="P47" i="35" s="1"/>
  <c r="P47" i="36" s="1"/>
  <c r="P47" i="37" s="1"/>
  <c r="P47" i="38" s="1"/>
  <c r="P47" i="40" s="1"/>
  <c r="P47" i="41" s="1"/>
  <c r="P47" i="43" s="1"/>
  <c r="P47" i="44" s="1"/>
  <c r="S47" i="45"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T47" i="45" s="1"/>
  <c r="J46" i="34"/>
  <c r="S46" i="34" s="1"/>
  <c r="S46" i="35" s="1"/>
  <c r="I46" i="34"/>
  <c r="R46" i="34" s="1"/>
  <c r="R46" i="35" s="1"/>
  <c r="R46" i="36" s="1"/>
  <c r="R46" i="37" s="1"/>
  <c r="R46" i="38" s="1"/>
  <c r="R46" i="40" s="1"/>
  <c r="R46" i="41" s="1"/>
  <c r="R46" i="43" s="1"/>
  <c r="R46" i="44" s="1"/>
  <c r="U46" i="45" s="1"/>
  <c r="H46" i="34"/>
  <c r="Q46" i="34" s="1"/>
  <c r="Q46" i="35" s="1"/>
  <c r="G46" i="34"/>
  <c r="P46" i="34" s="1"/>
  <c r="P46" i="35" s="1"/>
  <c r="P46" i="36" s="1"/>
  <c r="P46" i="37" s="1"/>
  <c r="P46" i="38" s="1"/>
  <c r="P46" i="40" s="1"/>
  <c r="J44" i="34"/>
  <c r="S44" i="34" s="1"/>
  <c r="S44" i="35" s="1"/>
  <c r="S44" i="36" s="1"/>
  <c r="S44" i="37" s="1"/>
  <c r="S44" i="38" s="1"/>
  <c r="S44" i="40" s="1"/>
  <c r="S44" i="41" s="1"/>
  <c r="S44" i="43" s="1"/>
  <c r="S44" i="44" s="1"/>
  <c r="V44" i="45" s="1"/>
  <c r="I44" i="34"/>
  <c r="R44" i="34" s="1"/>
  <c r="R44" i="35" s="1"/>
  <c r="R44" i="36" s="1"/>
  <c r="R44" i="37" s="1"/>
  <c r="R44" i="38" s="1"/>
  <c r="R44" i="40" s="1"/>
  <c r="R44" i="41" s="1"/>
  <c r="R44" i="43" s="1"/>
  <c r="R44" i="44" s="1"/>
  <c r="U44" i="45" s="1"/>
  <c r="H44" i="34"/>
  <c r="Q44" i="34" s="1"/>
  <c r="Q44" i="35" s="1"/>
  <c r="Q44" i="36" s="1"/>
  <c r="Q44" i="37" s="1"/>
  <c r="Q44" i="38" s="1"/>
  <c r="Q44" i="40" s="1"/>
  <c r="Q44" i="41" s="1"/>
  <c r="Q44" i="43" s="1"/>
  <c r="Q44" i="44" s="1"/>
  <c r="T44" i="45" s="1"/>
  <c r="G44" i="34"/>
  <c r="P44" i="34" s="1"/>
  <c r="P44" i="35" s="1"/>
  <c r="P44" i="36" s="1"/>
  <c r="P44" i="37" s="1"/>
  <c r="P44" i="38" s="1"/>
  <c r="P44" i="40" s="1"/>
  <c r="P44" i="41" s="1"/>
  <c r="P44" i="43" s="1"/>
  <c r="P44" i="44" s="1"/>
  <c r="S44" i="45" s="1"/>
  <c r="K20" i="34"/>
  <c r="J43" i="34"/>
  <c r="S43" i="34" s="1"/>
  <c r="S43" i="35" s="1"/>
  <c r="S43" i="36" s="1"/>
  <c r="S43" i="37" s="1"/>
  <c r="S43" i="38" s="1"/>
  <c r="S43" i="40" s="1"/>
  <c r="S43" i="41" s="1"/>
  <c r="S43" i="43" s="1"/>
  <c r="S43" i="44" s="1"/>
  <c r="V43" i="45" s="1"/>
  <c r="I43" i="34"/>
  <c r="R43" i="34" s="1"/>
  <c r="R43" i="35" s="1"/>
  <c r="R43" i="36" s="1"/>
  <c r="R43" i="37" s="1"/>
  <c r="R43" i="38" s="1"/>
  <c r="R43" i="40" s="1"/>
  <c r="R43" i="41" s="1"/>
  <c r="R43" i="43" s="1"/>
  <c r="R43" i="44" s="1"/>
  <c r="U43" i="45" s="1"/>
  <c r="H43" i="34"/>
  <c r="Q43" i="34" s="1"/>
  <c r="Q43" i="35" s="1"/>
  <c r="Q43" i="36" s="1"/>
  <c r="Q43" i="37" s="1"/>
  <c r="Q43" i="38" s="1"/>
  <c r="Q43" i="40" s="1"/>
  <c r="Q43" i="41" s="1"/>
  <c r="Q43" i="43" s="1"/>
  <c r="Q43" i="44" s="1"/>
  <c r="T43" i="45" s="1"/>
  <c r="G43" i="34"/>
  <c r="P43" i="34" s="1"/>
  <c r="P43" i="35" s="1"/>
  <c r="P43" i="36" s="1"/>
  <c r="P43" i="37" s="1"/>
  <c r="P43" i="38" s="1"/>
  <c r="P43" i="40" s="1"/>
  <c r="P43" i="41" s="1"/>
  <c r="P43" i="43" s="1"/>
  <c r="P43" i="44" s="1"/>
  <c r="S43" i="45" s="1"/>
  <c r="N19" i="34"/>
  <c r="L17" i="34"/>
  <c r="J41" i="34"/>
  <c r="S41" i="34" s="1"/>
  <c r="S41" i="35" s="1"/>
  <c r="S41" i="36" s="1"/>
  <c r="S41" i="37" s="1"/>
  <c r="S41" i="38" s="1"/>
  <c r="S41" i="40" s="1"/>
  <c r="S41" i="41" s="1"/>
  <c r="S41" i="43" s="1"/>
  <c r="S41" i="44" s="1"/>
  <c r="V41" i="45" s="1"/>
  <c r="I41" i="34"/>
  <c r="R41" i="34" s="1"/>
  <c r="R41" i="35" s="1"/>
  <c r="R41" i="36" s="1"/>
  <c r="R41" i="37" s="1"/>
  <c r="R41" i="38" s="1"/>
  <c r="R41" i="40" s="1"/>
  <c r="R41" i="41" s="1"/>
  <c r="R41" i="43" s="1"/>
  <c r="R41" i="44" s="1"/>
  <c r="U41" i="45" s="1"/>
  <c r="H41" i="34"/>
  <c r="Q41" i="34" s="1"/>
  <c r="Q41" i="35" s="1"/>
  <c r="Q41" i="36" s="1"/>
  <c r="Q41" i="37" s="1"/>
  <c r="Q41" i="38" s="1"/>
  <c r="Q41" i="40" s="1"/>
  <c r="Q41" i="41" s="1"/>
  <c r="Q41" i="43" s="1"/>
  <c r="Q41" i="44" s="1"/>
  <c r="T41" i="45" s="1"/>
  <c r="J40" i="34"/>
  <c r="S40" i="34" s="1"/>
  <c r="S40" i="35" s="1"/>
  <c r="I40" i="34"/>
  <c r="R40" i="34" s="1"/>
  <c r="R40" i="35" s="1"/>
  <c r="R40" i="36" s="1"/>
  <c r="R40" i="37" s="1"/>
  <c r="R40" i="38" s="1"/>
  <c r="R40" i="40" s="1"/>
  <c r="R40" i="41" s="1"/>
  <c r="R40" i="43" s="1"/>
  <c r="R40" i="44" s="1"/>
  <c r="U40" i="45" s="1"/>
  <c r="H40" i="34"/>
  <c r="Q40" i="34" s="1"/>
  <c r="G40" i="34"/>
  <c r="P40" i="34" s="1"/>
  <c r="P40" i="35" s="1"/>
  <c r="P40" i="36" s="1"/>
  <c r="P40" i="37" s="1"/>
  <c r="P40" i="38" s="1"/>
  <c r="P40" i="40" s="1"/>
  <c r="P40" i="41" s="1"/>
  <c r="P40" i="43" s="1"/>
  <c r="P40" i="44" s="1"/>
  <c r="S40" i="45"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V50" i="46" l="1"/>
  <c r="U41" i="46"/>
  <c r="T49" i="46"/>
  <c r="S49" i="46"/>
  <c r="S44" i="46"/>
  <c r="T47" i="46"/>
  <c r="U49" i="45"/>
  <c r="O25" i="40"/>
  <c r="V25" i="38"/>
  <c r="W25" i="38"/>
  <c r="U25" i="38"/>
  <c r="T25" i="38"/>
  <c r="V43" i="46"/>
  <c r="R20" i="41"/>
  <c r="R20" i="43" s="1"/>
  <c r="R20" i="44" s="1"/>
  <c r="R47" i="41"/>
  <c r="R47" i="43" s="1"/>
  <c r="R47" i="44" s="1"/>
  <c r="V49" i="46"/>
  <c r="S40" i="46"/>
  <c r="U44" i="46"/>
  <c r="V47" i="45"/>
  <c r="V41" i="46"/>
  <c r="T44" i="46"/>
  <c r="S43" i="46"/>
  <c r="V44" i="46"/>
  <c r="S50" i="46"/>
  <c r="T41" i="46"/>
  <c r="U46" i="46"/>
  <c r="U40" i="46"/>
  <c r="T43" i="46"/>
  <c r="P46" i="41"/>
  <c r="P46" i="43" s="1"/>
  <c r="P46" i="44" s="1"/>
  <c r="S46" i="45" s="1"/>
  <c r="S47" i="46"/>
  <c r="T50" i="46"/>
  <c r="U43" i="46"/>
  <c r="U50" i="46"/>
  <c r="W26" i="36"/>
  <c r="S26" i="37"/>
  <c r="T26" i="36"/>
  <c r="P26" i="37"/>
  <c r="U26" i="36"/>
  <c r="Q26" i="37"/>
  <c r="V26" i="36"/>
  <c r="R26" i="37"/>
  <c r="U25" i="37"/>
  <c r="V25" i="37"/>
  <c r="W25" i="37"/>
  <c r="T25" i="37"/>
  <c r="S46" i="36"/>
  <c r="S46" i="37" s="1"/>
  <c r="S46" i="38" s="1"/>
  <c r="S46" i="40" s="1"/>
  <c r="S46" i="41" s="1"/>
  <c r="S46" i="43" s="1"/>
  <c r="S46" i="44" s="1"/>
  <c r="V46" i="45" s="1"/>
  <c r="V50" i="34"/>
  <c r="U50" i="34"/>
  <c r="W50" i="34"/>
  <c r="T50" i="34"/>
  <c r="O50" i="35"/>
  <c r="S37" i="36"/>
  <c r="S37" i="37" s="1"/>
  <c r="S37" i="38" s="1"/>
  <c r="S51" i="35"/>
  <c r="Q46" i="36"/>
  <c r="Q46" i="37" s="1"/>
  <c r="Q46" i="38" s="1"/>
  <c r="Q46" i="40" s="1"/>
  <c r="Q46" i="41" s="1"/>
  <c r="Q46" i="43" s="1"/>
  <c r="Q46" i="44" s="1"/>
  <c r="T46" i="45" s="1"/>
  <c r="W49" i="34"/>
  <c r="V49" i="34"/>
  <c r="U49" i="34"/>
  <c r="T49" i="34"/>
  <c r="O49" i="35"/>
  <c r="P38" i="36"/>
  <c r="P38" i="37" s="1"/>
  <c r="P38" i="38" s="1"/>
  <c r="S40" i="36"/>
  <c r="S40" i="37" s="1"/>
  <c r="S40" i="38" s="1"/>
  <c r="S40" i="40" s="1"/>
  <c r="S40" i="41" s="1"/>
  <c r="S40" i="43" s="1"/>
  <c r="S40" i="44" s="1"/>
  <c r="V40" i="45"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V46" i="46"/>
  <c r="U49" i="46"/>
  <c r="V40" i="46"/>
  <c r="T26" i="37"/>
  <c r="P26" i="38"/>
  <c r="S46" i="46"/>
  <c r="S37" i="40"/>
  <c r="S51" i="38"/>
  <c r="P38" i="40"/>
  <c r="R14" i="40"/>
  <c r="W26" i="37"/>
  <c r="S26" i="38"/>
  <c r="R13" i="40"/>
  <c r="T46" i="46"/>
  <c r="V26" i="37"/>
  <c r="R26" i="38"/>
  <c r="V47" i="46"/>
  <c r="U47" i="45"/>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U47" i="46"/>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V37" i="45"/>
  <c r="S51" i="44"/>
  <c r="S38" i="45"/>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37" i="46"/>
  <c r="V51" i="46" s="1"/>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S38" i="46"/>
  <c r="R47" i="45"/>
  <c r="U47" i="44"/>
  <c r="T47" i="44"/>
  <c r="W47" i="44"/>
  <c r="V47" i="44"/>
  <c r="O37" i="44"/>
  <c r="O51" i="43"/>
  <c r="W37" i="43"/>
  <c r="V37" i="43"/>
  <c r="T37" i="43"/>
  <c r="T40" i="45"/>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S37" i="45"/>
  <c r="P51" i="44"/>
  <c r="R38" i="45"/>
  <c r="T38" i="44"/>
  <c r="O52" i="44"/>
  <c r="R50" i="46"/>
  <c r="AA50" i="45"/>
  <c r="X50" i="45"/>
  <c r="Z50" i="45"/>
  <c r="Y50" i="45"/>
  <c r="U37"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T40" i="46"/>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37" i="46"/>
  <c r="U51" i="46" s="1"/>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37" i="46"/>
  <c r="S51" i="46" s="1"/>
  <c r="S51" i="45"/>
  <c r="R37" i="46"/>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S41" i="45" l="1"/>
  <c r="P52" i="44"/>
  <c r="T52" i="44" s="1"/>
  <c r="T41" i="44"/>
  <c r="Q52" i="44"/>
  <c r="U52" i="44" s="1"/>
  <c r="T38" i="45"/>
  <c r="U38" i="44"/>
  <c r="Y47" i="47"/>
  <c r="AA47" i="47"/>
  <c r="Z47" i="47"/>
  <c r="X47" i="47"/>
  <c r="T37" i="45"/>
  <c r="Q51" i="44"/>
  <c r="U51" i="44" s="1"/>
  <c r="U37" i="44"/>
  <c r="R43" i="47"/>
  <c r="X43" i="46"/>
  <c r="AA43" i="46"/>
  <c r="Z43" i="46"/>
  <c r="Y43" i="46"/>
  <c r="R38" i="47"/>
  <c r="R52" i="46"/>
  <c r="X38" i="46"/>
  <c r="U38" i="45"/>
  <c r="R52" i="44"/>
  <c r="V52" i="44" s="1"/>
  <c r="V38" i="44"/>
  <c r="R41" i="47"/>
  <c r="AA41" i="46"/>
  <c r="Z41" i="46"/>
  <c r="Y41" i="46"/>
  <c r="AA49" i="47"/>
  <c r="Y49" i="47"/>
  <c r="X49" i="47"/>
  <c r="Z49" i="47"/>
  <c r="V38" i="45"/>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R37"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38" i="46"/>
  <c r="U52" i="45"/>
  <c r="Z52" i="45" s="1"/>
  <c r="Z38" i="45"/>
  <c r="T37" i="46"/>
  <c r="T51" i="45"/>
  <c r="Y51" i="45" s="1"/>
  <c r="Y37" i="45"/>
  <c r="AA46" i="47"/>
  <c r="Y46" i="47"/>
  <c r="X46" i="47"/>
  <c r="Z46" i="47"/>
  <c r="R40" i="47"/>
  <c r="X40" i="46"/>
  <c r="Z40" i="46"/>
  <c r="AA40" i="46"/>
  <c r="Y40" i="46"/>
  <c r="V38" i="46"/>
  <c r="V52" i="45"/>
  <c r="AA52" i="45" s="1"/>
  <c r="AA38" i="45"/>
  <c r="S41" i="46"/>
  <c r="S52" i="45"/>
  <c r="X52" i="45" s="1"/>
  <c r="X41" i="45"/>
  <c r="AA44" i="47"/>
  <c r="Y44" i="47"/>
  <c r="X44" i="47"/>
  <c r="Z44" i="47"/>
  <c r="Z41" i="47"/>
  <c r="AA41" i="47"/>
  <c r="X41" i="47"/>
  <c r="Y41" i="47"/>
  <c r="Z43" i="47"/>
  <c r="Y43" i="47"/>
  <c r="X43" i="47"/>
  <c r="AA43" i="47"/>
  <c r="Y37" i="47"/>
  <c r="X37" i="47"/>
  <c r="Z37" i="47"/>
  <c r="AA37" i="47"/>
  <c r="AA38" i="47"/>
  <c r="Z38" i="47"/>
  <c r="Y38" i="47"/>
  <c r="R52" i="47"/>
  <c r="X38" i="47"/>
  <c r="T38" i="46"/>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F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<sst xmlns="http://schemas.openxmlformats.org/spreadsheetml/2006/main" count="2053" uniqueCount="133">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</sst>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28</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5257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100" i="1" baseline="0">
              <a:solidFill>
                <a:schemeClr val="dk1"/>
              </a:solidFill>
              <a:effectLst/>
              <a:latin typeface="+mn-lt"/>
              <a:ea typeface="+mn-ea"/>
              <a:cs typeface="+mn-cs"/>
            </a:rPr>
            <a:t>* February 2024 includes San Juan Cruise Port for the first time.</a:t>
          </a:r>
          <a:endParaRPr lang="en-GB" sz="1000">
            <a:effectLst/>
          </a:endParaRP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147530</xdr:colOff>
      <xdr:row>0</xdr:row>
      <xdr:rowOff>0</xdr:rowOff>
    </xdr:from>
    <xdr:to>
      <xdr:col>32</xdr:col>
      <xdr:colOff>42331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45397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6"/>
  <sheetViews>
    <sheetView showGridLines="0" zoomScale="85" zoomScaleNormal="85" workbookViewId="0">
      <selection activeCell="B22" sqref="B22"/>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hidden="1"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hidden="1"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3.5" hidden="1" customHeight="1"/>
    <row r="33" ht="13.5" hidden="1" customHeight="1"/>
    <row r="34" ht="13.5" hidden="1"/>
    <row r="35" ht="13.5" hidden="1"/>
    <row r="36" ht="13.5" hidden="1"/>
    <row r="37" ht="13.5" hidden="1"/>
    <row r="38" ht="13.5" hidden="1"/>
    <row r="39" ht="13.5" hidden="1"/>
    <row r="40" ht="13.5" hidden="1"/>
    <row r="41" ht="12.6" hidden="1" customHeight="1"/>
    <row r="42" ht="12.6" hidden="1" customHeight="1"/>
    <row r="43" ht="12.6" hidden="1" customHeight="1"/>
    <row r="44" ht="12.6" hidden="1" customHeight="1"/>
    <row r="45" ht="12.6" hidden="1" customHeight="1"/>
    <row r="46"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G58"/>
  <sheetViews>
    <sheetView showGridLines="0" zoomScale="90" zoomScaleNormal="90" zoomScalePageLayoutView="40" workbookViewId="0">
      <selection activeCell="AF9" sqref="AF9"/>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5.85546875" style="94" bestFit="1" customWidth="1"/>
    <col min="18" max="18" width="6.28515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1" width="5.85546875" customWidth="1"/>
    <col min="32" max="32" width="9.140625" customWidth="1"/>
    <col min="33" max="33" width="3.28515625" style="9" customWidth="1"/>
    <col min="34" max="48" width="0" style="9" hidden="1" customWidth="1"/>
    <col min="49" max="59" width="0" hidden="1" customWidth="1"/>
    <col min="60" max="16384" width="9.140625" hidden="1"/>
  </cols>
  <sheetData>
    <row r="1" spans="1:48"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row>
    <row r="2" spans="1:48"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row>
    <row r="3" spans="1:48" ht="15">
      <c r="A3" s="9"/>
      <c r="B3" s="10"/>
      <c r="C3" s="24"/>
      <c r="D3" s="24"/>
      <c r="E3" s="24"/>
      <c r="F3" s="93"/>
      <c r="G3" s="93"/>
      <c r="H3" s="93"/>
      <c r="I3" s="93"/>
      <c r="J3" s="93"/>
      <c r="K3" s="93"/>
      <c r="L3" s="93"/>
      <c r="M3" s="93"/>
      <c r="N3" s="93"/>
      <c r="O3" s="93"/>
      <c r="P3" s="93"/>
      <c r="Q3" s="93"/>
      <c r="R3" s="24"/>
      <c r="S3" s="24"/>
      <c r="AF3" s="25">
        <f>+' '!I17</f>
        <v>45397</v>
      </c>
    </row>
    <row r="4" spans="1:48" ht="15.75">
      <c r="A4" s="9"/>
      <c r="B4" s="11" t="s">
        <v>7</v>
      </c>
      <c r="C4" s="26"/>
      <c r="D4" s="24"/>
      <c r="E4" s="58" t="s">
        <v>132</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row>
    <row r="5" spans="1:48"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row>
    <row r="6" spans="1:48"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row>
    <row r="7" spans="1:48"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row>
    <row r="8" spans="1:48"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39" t="s">
        <v>77</v>
      </c>
      <c r="AG8" s="9"/>
      <c r="AH8" s="19"/>
      <c r="AI8" s="19"/>
      <c r="AJ8" s="19"/>
      <c r="AK8" s="19"/>
      <c r="AL8" s="19"/>
      <c r="AM8" s="19"/>
      <c r="AN8" s="19"/>
      <c r="AO8" s="19"/>
      <c r="AP8" s="19"/>
      <c r="AQ8" s="19"/>
      <c r="AR8" s="19"/>
      <c r="AS8" s="19"/>
      <c r="AT8" s="19"/>
      <c r="AU8" s="19"/>
      <c r="AV8" s="19"/>
    </row>
    <row r="9" spans="1:48"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1.0980000000000001</v>
      </c>
      <c r="AF9" s="134">
        <v>1.0980000000000001</v>
      </c>
    </row>
    <row r="10" spans="1:48" ht="20.25" customHeight="1">
      <c r="A10" s="9"/>
      <c r="B10" s="18"/>
      <c r="C10" s="102"/>
      <c r="D10" s="103"/>
      <c r="E10" s="103"/>
      <c r="F10" s="99"/>
      <c r="G10" s="99"/>
      <c r="H10" s="99"/>
      <c r="I10" s="99"/>
      <c r="J10" s="99"/>
      <c r="K10" s="99"/>
      <c r="L10" s="99"/>
      <c r="M10" s="99"/>
      <c r="N10" s="99"/>
      <c r="O10" s="99"/>
      <c r="P10" s="99"/>
      <c r="Q10" s="104"/>
      <c r="R10" s="9"/>
      <c r="S10" s="9"/>
    </row>
    <row r="11" spans="1:48" ht="20.25" customHeight="1">
      <c r="A11" s="9"/>
      <c r="B11" s="9"/>
      <c r="C11" s="9"/>
      <c r="D11" s="9"/>
      <c r="E11" s="9"/>
      <c r="F11"/>
      <c r="G11"/>
      <c r="H11"/>
      <c r="I11"/>
      <c r="J11"/>
      <c r="K11"/>
      <c r="L11"/>
      <c r="M11"/>
      <c r="N11"/>
      <c r="O11" s="91"/>
      <c r="P11" s="91"/>
      <c r="Q11" s="91"/>
      <c r="R11" s="9"/>
      <c r="S11" s="9"/>
    </row>
    <row r="12" spans="1:48" ht="20.25" customHeight="1">
      <c r="A12" s="9"/>
      <c r="B12" s="9"/>
      <c r="C12" s="100" t="s">
        <v>97</v>
      </c>
      <c r="D12" s="9"/>
      <c r="E12" s="9"/>
      <c r="F12"/>
      <c r="G12"/>
      <c r="H12"/>
      <c r="I12"/>
      <c r="J12"/>
      <c r="K12"/>
      <c r="L12"/>
      <c r="M12"/>
      <c r="N12"/>
      <c r="O12" s="91"/>
      <c r="P12" s="91"/>
      <c r="Q12" s="91"/>
      <c r="R12" s="9"/>
      <c r="S12" s="9"/>
    </row>
    <row r="13" spans="1:48" ht="20.25" customHeight="1">
      <c r="A13" s="9"/>
      <c r="B13" s="9"/>
      <c r="C13" s="100" t="s">
        <v>98</v>
      </c>
      <c r="D13" s="9"/>
      <c r="E13" s="9"/>
      <c r="F13"/>
      <c r="G13"/>
      <c r="H13"/>
      <c r="I13"/>
      <c r="J13"/>
      <c r="K13"/>
      <c r="L13"/>
      <c r="M13"/>
      <c r="N13"/>
      <c r="O13" s="91"/>
      <c r="P13" s="91"/>
      <c r="Q13" s="91"/>
      <c r="R13" s="9"/>
      <c r="S13" s="9"/>
    </row>
    <row r="14" spans="1:48" ht="26.65" hidden="1" customHeight="1"/>
    <row r="15" spans="1:48" ht="26.45" hidden="1" customHeight="1"/>
    <row r="16" spans="1:48"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Normal="100" workbookViewId="0">
      <selection activeCell="M1" sqref="M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2.75">
      <c r="A14" s="123"/>
      <c r="B14" s="128"/>
      <c r="C14" s="33"/>
      <c r="D14" s="26" t="s">
        <v>11</v>
      </c>
      <c r="E14" s="32"/>
      <c r="F14" s="71">
        <v>661343</v>
      </c>
      <c r="G14" s="71">
        <v>449751</v>
      </c>
      <c r="H14" s="71">
        <v>297788</v>
      </c>
      <c r="I14" s="71">
        <v>0</v>
      </c>
      <c r="J14" s="71">
        <v>0</v>
      </c>
      <c r="K14" s="71">
        <v>394045</v>
      </c>
      <c r="L14" s="64">
        <f>IFERROR(F14/G14-1,"n/a")</f>
        <v>0.47046476828289441</v>
      </c>
      <c r="M14" s="64">
        <f>IFERROR(F14/H14-1,"n/a")</f>
        <v>1.220851746880331</v>
      </c>
      <c r="N14" s="64" t="str">
        <f>IFERROR(F14/I14-1,"n/a")</f>
        <v>n/a</v>
      </c>
      <c r="O14" s="64" t="str">
        <f>IFERROR(F14/J14-1,"n/a")</f>
        <v>n/a</v>
      </c>
      <c r="P14" s="60">
        <f>IFERROR(F14/K14-1,"n/a")</f>
        <v>0.6783438439772107</v>
      </c>
      <c r="Q14" s="68">
        <f>'Mar-24'!Q14+F14</f>
        <v>2811585</v>
      </c>
      <c r="R14" s="68">
        <f>'Mar-24'!R14+G14</f>
        <v>1987935</v>
      </c>
      <c r="S14" s="68">
        <f>'Mar-24'!S14+H14</f>
        <v>1057446</v>
      </c>
      <c r="T14" s="68">
        <f>'Mar-24'!T14+I14</f>
        <v>0</v>
      </c>
      <c r="U14" s="68">
        <f>'Mar-24'!U14+J14</f>
        <v>1092884</v>
      </c>
      <c r="V14" s="68">
        <f>'Mar-24'!V14+K14</f>
        <v>1845149</v>
      </c>
      <c r="W14" s="64">
        <f>IFERROR(Q14/R14-1,"n/a")</f>
        <v>0.41432441201548342</v>
      </c>
      <c r="X14" s="64">
        <f>IFERROR(Q14/S14-1,"n/a")</f>
        <v>1.6588449906661902</v>
      </c>
      <c r="Y14" s="64" t="str">
        <f>IFERROR(Q14/T14-1,"n/a")</f>
        <v>n/a</v>
      </c>
      <c r="Z14" s="64">
        <f>IFERROR(Q14/U14-1,"n/a")</f>
        <v>1.5726289340863255</v>
      </c>
      <c r="AA14" s="60">
        <f>IFERROR(Q14/V14-1,"n/a")</f>
        <v>0.52377125099382216</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2.75">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2.75">
      <c r="A20" s="123"/>
      <c r="B20" s="128"/>
      <c r="C20" s="33"/>
      <c r="D20" s="26" t="s">
        <v>11</v>
      </c>
      <c r="E20" s="32"/>
      <c r="F20" s="71">
        <v>63335</v>
      </c>
      <c r="G20" s="71">
        <v>66302</v>
      </c>
      <c r="H20" s="71">
        <v>32576</v>
      </c>
      <c r="I20" s="71">
        <v>0</v>
      </c>
      <c r="J20" s="71">
        <v>0</v>
      </c>
      <c r="K20" s="71">
        <v>36063</v>
      </c>
      <c r="L20" s="64">
        <f>IFERROR(F20/G20-1,"n/a")</f>
        <v>-4.4749781303731417E-2</v>
      </c>
      <c r="M20" s="64">
        <f>IFERROR(F20/H20-1,"n/a")</f>
        <v>0.9442227406679764</v>
      </c>
      <c r="N20" s="64" t="str">
        <f>IFERROR(F20/I20-1,"n/a")</f>
        <v>n/a</v>
      </c>
      <c r="O20" s="64" t="str">
        <f>IFERROR(F20/J20-1,"n/a")</f>
        <v>n/a</v>
      </c>
      <c r="P20" s="60">
        <f>IFERROR(F20/K20-1,"n/a")</f>
        <v>0.7562321492942905</v>
      </c>
      <c r="Q20" s="68">
        <f>'Mar-24'!Q20+F20</f>
        <v>103076</v>
      </c>
      <c r="R20" s="68">
        <f>'Mar-24'!R20+G20</f>
        <v>87148</v>
      </c>
      <c r="S20" s="68">
        <f>'Mar-24'!S20+H20</f>
        <v>35661</v>
      </c>
      <c r="T20" s="68">
        <f>'Mar-24'!T20+I20</f>
        <v>0</v>
      </c>
      <c r="U20" s="68">
        <f>'Mar-24'!U20+J20</f>
        <v>1753</v>
      </c>
      <c r="V20" s="68">
        <f>'Mar-24'!V20+K20</f>
        <v>42547</v>
      </c>
      <c r="W20" s="64">
        <f>IFERROR(Q20/R20-1,"n/a")</f>
        <v>0.18276954146968372</v>
      </c>
      <c r="X20" s="64">
        <f>IFERROR(Q20/S20-1,"n/a")</f>
        <v>1.890440537281624</v>
      </c>
      <c r="Y20" s="64" t="str">
        <f>IFERROR(Q20/T20-1,"n/a")</f>
        <v>n/a</v>
      </c>
      <c r="Z20" s="64">
        <f>IFERROR(Q20/U20-1,"n/a")</f>
        <v>57.799771819737593</v>
      </c>
      <c r="AA20" s="60">
        <f>IFERROR(Q20/V20-1,"n/a")</f>
        <v>1.4226384939008625</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2.75">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1284225</v>
      </c>
      <c r="G28" s="76">
        <f t="shared" si="0"/>
        <v>978362</v>
      </c>
      <c r="H28" s="76">
        <f t="shared" si="0"/>
        <v>507465</v>
      </c>
      <c r="I28" s="76">
        <f t="shared" si="0"/>
        <v>6002</v>
      </c>
      <c r="J28" s="76">
        <f t="shared" si="0"/>
        <v>0</v>
      </c>
      <c r="K28" s="76">
        <f t="shared" si="0"/>
        <v>791238</v>
      </c>
      <c r="L28" s="67">
        <f>IFERROR(F28/G28-1,"n/a")</f>
        <v>0.31262763680519079</v>
      </c>
      <c r="M28" s="67">
        <f>IFERROR(F28/H28-1,"n/a")</f>
        <v>1.5306671396056872</v>
      </c>
      <c r="N28" s="67">
        <f>IFERROR(F28/I28-1,"n/a")</f>
        <v>212.96617794068644</v>
      </c>
      <c r="O28" s="67" t="str">
        <f>IFERROR(F28/J28-1,"n/a")</f>
        <v>n/a</v>
      </c>
      <c r="P28" s="63">
        <f>IFERROR(F28/K28-1,"n/a")</f>
        <v>0.62305779044990262</v>
      </c>
      <c r="Q28" s="76">
        <f t="shared" si="1"/>
        <v>4516135</v>
      </c>
      <c r="R28" s="76">
        <f t="shared" si="1"/>
        <v>3456721</v>
      </c>
      <c r="S28" s="76">
        <f t="shared" si="1"/>
        <v>1375170</v>
      </c>
      <c r="T28" s="76">
        <f t="shared" si="1"/>
        <v>16105</v>
      </c>
      <c r="U28" s="76">
        <f t="shared" si="1"/>
        <v>1276302</v>
      </c>
      <c r="V28" s="76">
        <f t="shared" si="1"/>
        <v>2581100</v>
      </c>
      <c r="W28" s="67">
        <f>IFERROR(Q28/R28-1,"n/a")</f>
        <v>0.3064794642090003</v>
      </c>
      <c r="X28" s="67">
        <f>IFERROR(Q28/S28-1,"n/a")</f>
        <v>2.2840557894660298</v>
      </c>
      <c r="Y28" s="67">
        <f>IFERROR(Q28/T28-1,"n/a")</f>
        <v>279.41819310773053</v>
      </c>
      <c r="Z28" s="67">
        <f>IFERROR(Q28/U28-1,"n/a")</f>
        <v>2.5384532814333913</v>
      </c>
      <c r="AA28" s="63">
        <f>IFERROR(Q28/V28-1,"n/a")</f>
        <v>0.74969392894502351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 t="shared" si="4"/>
        <v>129</v>
      </c>
      <c r="S37" s="74">
        <f t="shared" si="4"/>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1.25">
      <c r="A38" s="123"/>
      <c r="B38" s="123"/>
      <c r="C38" s="33"/>
      <c r="D38" s="26" t="s">
        <v>11</v>
      </c>
      <c r="E38" s="32"/>
      <c r="F38" s="74">
        <f t="shared" si="3"/>
        <v>661343</v>
      </c>
      <c r="G38" s="74">
        <f t="shared" si="3"/>
        <v>449751</v>
      </c>
      <c r="H38" s="74">
        <f t="shared" si="3"/>
        <v>297788</v>
      </c>
      <c r="I38" s="74">
        <f t="shared" si="3"/>
        <v>0</v>
      </c>
      <c r="J38" s="74">
        <f t="shared" si="3"/>
        <v>0</v>
      </c>
      <c r="K38" s="74">
        <f t="shared" si="3"/>
        <v>394045</v>
      </c>
      <c r="L38" s="64">
        <f>IFERROR(F38/G38-1,"n/a")</f>
        <v>0.47046476828289441</v>
      </c>
      <c r="M38" s="64">
        <f>IFERROR(F38/H38-1,"n/a")</f>
        <v>1.220851746880331</v>
      </c>
      <c r="N38" s="64" t="str">
        <f>IFERROR(F38/I38-1,"n/a")</f>
        <v>n/a</v>
      </c>
      <c r="O38" s="64" t="str">
        <f>IFERROR(F38/J38-1,"n/a")</f>
        <v>n/a</v>
      </c>
      <c r="P38" s="60">
        <f>IFERROR(F38/K38-1,"n/a")</f>
        <v>0.6783438439772107</v>
      </c>
      <c r="Q38" s="74">
        <f t="shared" si="4"/>
        <v>661343</v>
      </c>
      <c r="R38" s="74">
        <f t="shared" si="4"/>
        <v>449751</v>
      </c>
      <c r="S38" s="74">
        <f t="shared" si="4"/>
        <v>297788</v>
      </c>
      <c r="T38" s="74">
        <f t="shared" si="4"/>
        <v>0</v>
      </c>
      <c r="U38" s="74">
        <f t="shared" si="4"/>
        <v>0</v>
      </c>
      <c r="V38" s="74">
        <f t="shared" si="4"/>
        <v>394045</v>
      </c>
      <c r="W38" s="120">
        <f>IFERROR(Q38/R38-1,"n/a")</f>
        <v>0.47046476828289441</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1.25">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1.25">
      <c r="A44" s="123"/>
      <c r="B44" s="123"/>
      <c r="C44" s="33"/>
      <c r="D44" s="26" t="s">
        <v>11</v>
      </c>
      <c r="E44" s="32"/>
      <c r="F44" s="74">
        <f t="shared" si="7"/>
        <v>63335</v>
      </c>
      <c r="G44" s="74">
        <f t="shared" si="7"/>
        <v>66302</v>
      </c>
      <c r="H44" s="74">
        <f t="shared" si="7"/>
        <v>32576</v>
      </c>
      <c r="I44" s="74">
        <f t="shared" si="7"/>
        <v>0</v>
      </c>
      <c r="J44" s="74">
        <f t="shared" si="7"/>
        <v>0</v>
      </c>
      <c r="K44" s="74">
        <f t="shared" si="7"/>
        <v>36063</v>
      </c>
      <c r="L44" s="64">
        <f>IFERROR(F44/G44-1,"n/a")</f>
        <v>-4.4749781303731417E-2</v>
      </c>
      <c r="M44" s="64">
        <f>IFERROR(F44/H44-1,"n/a")</f>
        <v>0.9442227406679764</v>
      </c>
      <c r="N44" s="64" t="str">
        <f>IFERROR(F44/I44-1,"n/a")</f>
        <v>n/a</v>
      </c>
      <c r="O44" s="64" t="str">
        <f>IFERROR(F44/J44-1,"n/a")</f>
        <v>n/a</v>
      </c>
      <c r="P44" s="60">
        <f>IFERROR(F44/K44-1,"n/a")</f>
        <v>0.7562321492942905</v>
      </c>
      <c r="Q44" s="74">
        <f t="shared" si="8"/>
        <v>63335</v>
      </c>
      <c r="R44" s="74">
        <f t="shared" si="8"/>
        <v>66302</v>
      </c>
      <c r="S44" s="74">
        <f t="shared" si="8"/>
        <v>32576</v>
      </c>
      <c r="T44" s="74">
        <f t="shared" si="8"/>
        <v>0</v>
      </c>
      <c r="U44" s="74">
        <f t="shared" si="8"/>
        <v>0</v>
      </c>
      <c r="V44" s="74">
        <f t="shared" si="8"/>
        <v>36063</v>
      </c>
      <c r="W44" s="120">
        <f>IFERROR(Q44/R44-1,"n/a")</f>
        <v>-4.4749781303731417E-2</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1.25">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2"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1284225</v>
      </c>
      <c r="G52" s="76">
        <f>G38+G41+G44+G47+G50</f>
        <v>978362</v>
      </c>
      <c r="H52" s="76">
        <f t="shared" si="14"/>
        <v>507465</v>
      </c>
      <c r="I52" s="76">
        <f t="shared" si="14"/>
        <v>6002</v>
      </c>
      <c r="J52" s="76">
        <f t="shared" si="14"/>
        <v>0</v>
      </c>
      <c r="K52" s="76">
        <f t="shared" si="14"/>
        <v>791238</v>
      </c>
      <c r="L52" s="67">
        <f>IFERROR(F52/G52-1,"n/a")</f>
        <v>0.31262763680519079</v>
      </c>
      <c r="M52" s="67">
        <f>IFERROR(F52/H52-1,"n/a")</f>
        <v>1.5306671396056872</v>
      </c>
      <c r="N52" s="67">
        <f>IFERROR(F52/I52-1,"n/a")</f>
        <v>212.96617794068644</v>
      </c>
      <c r="O52" s="67" t="str">
        <f>IFERROR(F52/J52-1,"n/a")</f>
        <v>n/a</v>
      </c>
      <c r="P52" s="63">
        <f>IFERROR(F52/K52-1,"n/a")</f>
        <v>0.62305779044990262</v>
      </c>
      <c r="Q52" s="76">
        <f t="shared" si="15"/>
        <v>1284225</v>
      </c>
      <c r="R52" s="76">
        <f t="shared" si="15"/>
        <v>978362</v>
      </c>
      <c r="S52" s="76">
        <f t="shared" si="15"/>
        <v>507465</v>
      </c>
      <c r="T52" s="76">
        <f t="shared" si="15"/>
        <v>6002</v>
      </c>
      <c r="U52" s="76">
        <f t="shared" si="15"/>
        <v>0</v>
      </c>
      <c r="V52" s="76">
        <f t="shared" si="15"/>
        <v>791238</v>
      </c>
      <c r="W52" s="67">
        <f t="shared" si="13"/>
        <v>0.31262763680519079</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R50" sqref="R50"/>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2.75">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2.75">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2.75">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2.75">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v>1492</v>
      </c>
      <c r="T37" s="74">
        <v>515</v>
      </c>
      <c r="U37" s="74">
        <v>551</v>
      </c>
      <c r="V37" s="74">
        <v>1584</v>
      </c>
      <c r="W37" s="64"/>
      <c r="X37" s="120">
        <f>IFERROR(R37/S37-1,"n/a")</f>
        <v>0.2084450402144773</v>
      </c>
      <c r="Y37" s="120">
        <f>IFERROR(R37/T37-1,"n/a")</f>
        <v>2.5009708737864078</v>
      </c>
      <c r="Z37" s="120">
        <f>IFERROR(R37/U37-1,"n/a")</f>
        <v>2.2722323049001814</v>
      </c>
      <c r="AA37" s="121">
        <f>IFERROR(R37/V37-1,"n/a")</f>
        <v>0.13825757575757569</v>
      </c>
      <c r="AB37" s="150"/>
      <c r="AC37" s="89">
        <v>1486</v>
      </c>
      <c r="AD37" s="89">
        <v>1052</v>
      </c>
      <c r="AE37" s="70">
        <v>551</v>
      </c>
      <c r="AF37" s="78">
        <v>1584</v>
      </c>
      <c r="AH37" s="123"/>
    </row>
    <row r="38" spans="1:34" s="124" customFormat="1" ht="11.25">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v>3575706</v>
      </c>
      <c r="T38" s="74">
        <v>763201</v>
      </c>
      <c r="U38" s="74">
        <v>1092884</v>
      </c>
      <c r="V38" s="74">
        <v>4571076</v>
      </c>
      <c r="W38" s="64"/>
      <c r="X38" s="120">
        <f>IFERROR(R38/S38-1,"n/a")</f>
        <v>0.63452895735835102</v>
      </c>
      <c r="Y38" s="120">
        <f>IFERROR(R38/T38-1,"n/a")</f>
        <v>6.6580022824917684</v>
      </c>
      <c r="Z38" s="120">
        <f>IFERROR(R38/U38-1,"n/a")</f>
        <v>4.3478640002049627</v>
      </c>
      <c r="AA38" s="121">
        <f>IFERROR(R38/V38-1,"n/a")</f>
        <v>0.27860376856565061</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v>554</v>
      </c>
      <c r="T40" s="74">
        <v>204</v>
      </c>
      <c r="U40" s="74">
        <v>54</v>
      </c>
      <c r="V40" s="74">
        <v>593</v>
      </c>
      <c r="W40" s="64"/>
      <c r="X40" s="120">
        <f>IFERROR(R40/S40-1,"n/a")</f>
        <v>5.0541516245487417E-2</v>
      </c>
      <c r="Y40" s="120">
        <f>IFERROR(R40/T40-1,"n/a")</f>
        <v>1.8529411764705883</v>
      </c>
      <c r="Z40" s="120">
        <f>IFERROR(R40/U40-1,"n/a")</f>
        <v>9.7777777777777786</v>
      </c>
      <c r="AA40" s="121">
        <f>IFERROR(R40/V40-1,"n/a")</f>
        <v>-1.8549747048903886E-2</v>
      </c>
      <c r="AB40" s="150"/>
      <c r="AC40" s="89">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v>926352</v>
      </c>
      <c r="T41" s="74">
        <v>302535</v>
      </c>
      <c r="U41" s="74">
        <v>70675</v>
      </c>
      <c r="V41" s="74">
        <v>1398533</v>
      </c>
      <c r="W41" s="64"/>
      <c r="X41" s="120">
        <f>IFERROR(R41/S41-1,"n/a")</f>
        <v>0.84217446499818638</v>
      </c>
      <c r="Y41" s="120">
        <f>IFERROR(R41/T41-1,"n/a")</f>
        <v>4.6406762853884675</v>
      </c>
      <c r="Z41" s="120">
        <f>IFERROR(R41/U41-1,"n/a")</f>
        <v>23.145765829501237</v>
      </c>
      <c r="AA41" s="121">
        <f>IFERROR(R41/V41-1,"n/a")</f>
        <v>0.22020860430179345</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v>658</v>
      </c>
      <c r="T43" s="74">
        <v>47</v>
      </c>
      <c r="U43" s="74">
        <v>10</v>
      </c>
      <c r="V43" s="74">
        <v>290</v>
      </c>
      <c r="W43" s="64"/>
      <c r="X43" s="120">
        <f>IFERROR(R43/S43-1,"n/a")</f>
        <v>8.2066869300911893E-2</v>
      </c>
      <c r="Y43" s="120">
        <f>IFERROR(R43/T43-1,"n/a")</f>
        <v>14.148936170212766</v>
      </c>
      <c r="Z43" s="120">
        <f>IFERROR(R43/U43-1,"n/a")</f>
        <v>70.2</v>
      </c>
      <c r="AA43" s="121">
        <f>IFERROR(R43/V43-1,"n/a")</f>
        <v>1.4551724137931035</v>
      </c>
      <c r="AB43" s="150"/>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v>887495</v>
      </c>
      <c r="T44" s="74">
        <v>17541</v>
      </c>
      <c r="U44" s="74">
        <v>10047</v>
      </c>
      <c r="V44" s="74">
        <v>585930</v>
      </c>
      <c r="W44" s="64"/>
      <c r="X44" s="120">
        <f>IFERROR(R44/S44-1,"n/a")</f>
        <v>0.46076428599597752</v>
      </c>
      <c r="Y44" s="120">
        <f>IFERROR(R44/T44-1,"n/a")</f>
        <v>72.908044011173828</v>
      </c>
      <c r="Z44" s="120">
        <f>IFERROR(R44/U44-1,"n/a")</f>
        <v>128.03563252712252</v>
      </c>
      <c r="AA44" s="121">
        <f>IFERROR(R44/V44-1,"n/a")</f>
        <v>1.212586827778062</v>
      </c>
      <c r="AB44" s="150"/>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v>890</v>
      </c>
      <c r="T46" s="74">
        <v>283</v>
      </c>
      <c r="U46" s="74">
        <v>43</v>
      </c>
      <c r="V46" s="74">
        <v>827</v>
      </c>
      <c r="W46" s="64"/>
      <c r="X46" s="120">
        <f>IFERROR(R46/S46-1,"n/a")</f>
        <v>0.65280898876404492</v>
      </c>
      <c r="Y46" s="120">
        <f>IFERROR(R46/T46-1,"n/a")</f>
        <v>4.1978798586572434</v>
      </c>
      <c r="Z46" s="120">
        <f>IFERROR(R46/U46-1,"n/a")</f>
        <v>33.209302325581397</v>
      </c>
      <c r="AA46" s="121">
        <f>IFERROR(R46/V46-1,"n/a")</f>
        <v>0.77871825876662637</v>
      </c>
      <c r="AB46" s="150"/>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v>2157691</v>
      </c>
      <c r="T47" s="74">
        <v>465109</v>
      </c>
      <c r="U47" s="74">
        <v>140552</v>
      </c>
      <c r="V47" s="74">
        <v>2552942</v>
      </c>
      <c r="W47" s="64"/>
      <c r="X47" s="120">
        <f>IFERROR(R47/S47-1,"n/a")</f>
        <v>1.093556028180124</v>
      </c>
      <c r="Y47" s="120">
        <f>IFERROR(R47/T47-1,"n/a")</f>
        <v>8.7122330464471762</v>
      </c>
      <c r="Z47" s="120">
        <f>IFERROR(R47/U47-1,"n/a")</f>
        <v>31.139329216233136</v>
      </c>
      <c r="AA47" s="121">
        <f>IFERROR(R47/V47-1,"n/a")</f>
        <v>0.76942797760387815</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3603</v>
      </c>
      <c r="T51" s="75">
        <f t="shared" si="9"/>
        <v>1049</v>
      </c>
      <c r="U51" s="75">
        <f t="shared" si="9"/>
        <v>658</v>
      </c>
      <c r="V51" s="75">
        <f t="shared" si="9"/>
        <v>3310</v>
      </c>
      <c r="W51" s="66"/>
      <c r="X51" s="66">
        <f>IFERROR(R51/S51-1,"n/a")</f>
        <v>0.27366083819039688</v>
      </c>
      <c r="Y51" s="66">
        <f>IFERROR(R51/T51-1,"n/a")</f>
        <v>3.3746425166825551</v>
      </c>
      <c r="Z51" s="66">
        <f t="shared" ref="Z51:Z52" si="10">IFERROR(R51/U51-1,"n/a")</f>
        <v>5.9741641337386016</v>
      </c>
      <c r="AA51" s="62">
        <f>IFERROR(R51/V51-1,"n/a")</f>
        <v>0.38640483383685797</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7562881</v>
      </c>
      <c r="T52" s="76">
        <f t="shared" si="9"/>
        <v>1548386</v>
      </c>
      <c r="U52" s="76">
        <f t="shared" si="9"/>
        <v>1314158</v>
      </c>
      <c r="V52" s="76">
        <f t="shared" si="9"/>
        <v>9128729</v>
      </c>
      <c r="W52" s="67"/>
      <c r="X52" s="67">
        <f>IFERROR(R52/S52-1,"n/a")</f>
        <v>0.77225993639196489</v>
      </c>
      <c r="Y52" s="118">
        <f>IFERROR(R52/T52-1,"n/a")</f>
        <v>7.6563628190903295</v>
      </c>
      <c r="Z52" s="118">
        <f t="shared" si="10"/>
        <v>9.1992233810546367</v>
      </c>
      <c r="AA52" s="119">
        <f>IFERROR(R52/V52-1,"n/a")</f>
        <v>0.46826474967106591</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3" zoomScale="75" zoomScaleNormal="75" workbookViewId="0">
      <selection activeCell="R38" sqref="R38"/>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2.75">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'Jan-24'!S37+'Feb-24'!H37</f>
        <v>1282</v>
      </c>
      <c r="T37" s="74">
        <f>'Jan-24'!T37+'Feb-24'!I37</f>
        <v>515</v>
      </c>
      <c r="U37" s="74">
        <f>'Jan-24'!U37+'Feb-24'!J37</f>
        <v>404</v>
      </c>
      <c r="V37" s="74">
        <f>'Jan-24'!V37+'Feb-24'!K37</f>
        <v>1414</v>
      </c>
      <c r="W37" s="64"/>
      <c r="X37" s="120">
        <f>IFERROR(R37/S37-1,"n/a")</f>
        <v>0.18642745709828401</v>
      </c>
      <c r="Y37" s="120">
        <f>IFERROR(R37/T37-1,"n/a")</f>
        <v>1.9533980582524273</v>
      </c>
      <c r="Z37" s="120">
        <f>IFERROR(R37/U37-1,"n/a")</f>
        <v>2.7648514851485149</v>
      </c>
      <c r="AA37" s="121">
        <f>IFERROR(R37/V37-1,"n/a")</f>
        <v>7.5671852899575676E-2</v>
      </c>
      <c r="AB37" s="150"/>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'Jan-24'!S38+'Feb-24'!H38</f>
        <v>3247912</v>
      </c>
      <c r="T38" s="74">
        <f>'Jan-24'!T38+'Feb-24'!I38</f>
        <v>763201</v>
      </c>
      <c r="U38" s="74">
        <f>'Jan-24'!U38+'Feb-24'!J38</f>
        <v>896598</v>
      </c>
      <c r="V38" s="74">
        <f>'Jan-24'!V38+'Feb-24'!K38</f>
        <v>4070480</v>
      </c>
      <c r="W38" s="64"/>
      <c r="X38" s="120">
        <f>IFERROR(R38/S38-1,"n/a")</f>
        <v>0.53652315703134823</v>
      </c>
      <c r="Y38" s="120">
        <f>IFERROR(R38/T38-1,"n/a")</f>
        <v>5.5388960444234216</v>
      </c>
      <c r="Z38" s="120">
        <f>IFERROR(R38/U38-1,"n/a")</f>
        <v>4.5660307071842681</v>
      </c>
      <c r="AA38" s="121">
        <f>IFERROR(R38/V38-1,"n/a")</f>
        <v>0.22602051846465288</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'Jan-24'!S40+'Feb-24'!H40</f>
        <v>546</v>
      </c>
      <c r="T40" s="74">
        <f>'Jan-24'!T40+'Feb-24'!I40</f>
        <v>199</v>
      </c>
      <c r="U40" s="74">
        <f>'Jan-24'!U40+'Feb-24'!J40</f>
        <v>53</v>
      </c>
      <c r="V40" s="74">
        <f>'Jan-24'!V40+'Feb-24'!K40</f>
        <v>583</v>
      </c>
      <c r="W40" s="64"/>
      <c r="X40" s="120">
        <f>IFERROR(R40/S40-1,"n/a")</f>
        <v>3.4798534798534897E-2</v>
      </c>
      <c r="Y40" s="120">
        <f>IFERROR(R40/T40-1,"n/a")</f>
        <v>1.8391959798994977</v>
      </c>
      <c r="Z40" s="120">
        <f>IFERROR(R40/U40-1,"n/a")</f>
        <v>9.6603773584905657</v>
      </c>
      <c r="AA40" s="121">
        <f>IFERROR(R40/V40-1,"n/a")</f>
        <v>-3.0874785591766707E-2</v>
      </c>
      <c r="AB40" s="150"/>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'Jan-24'!S41+'Feb-24'!H41</f>
        <v>937586</v>
      </c>
      <c r="T41" s="74">
        <f>'Jan-24'!T41+'Feb-24'!I41</f>
        <v>298389</v>
      </c>
      <c r="U41" s="74">
        <f>'Jan-24'!U41+'Feb-24'!J41</f>
        <v>70110</v>
      </c>
      <c r="V41" s="74">
        <f>'Jan-24'!V41+'Feb-24'!K41</f>
        <v>1365732</v>
      </c>
      <c r="W41" s="64"/>
      <c r="X41" s="120">
        <f>IFERROR(R41/S41-1,"n/a")</f>
        <v>0.76214661908347603</v>
      </c>
      <c r="Y41" s="120">
        <f>IFERROR(R41/T41-1,"n/a")</f>
        <v>4.5369467373127028</v>
      </c>
      <c r="Z41" s="120">
        <f>IFERROR(R41/U41-1,"n/a")</f>
        <v>22.565311653116531</v>
      </c>
      <c r="AA41" s="121">
        <f>IFERROR(R41/V41-1,"n/a")</f>
        <v>0.20972782361400344</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'Jan-24'!S43+'Feb-24'!H43</f>
        <v>652</v>
      </c>
      <c r="T43" s="74">
        <f>'Jan-24'!T43+'Feb-24'!I43</f>
        <v>47</v>
      </c>
      <c r="U43" s="74">
        <f>'Jan-24'!U43+'Feb-24'!J43</f>
        <v>8</v>
      </c>
      <c r="V43" s="74">
        <f>'Jan-24'!V43+'Feb-24'!K43</f>
        <v>285</v>
      </c>
      <c r="W43" s="64"/>
      <c r="X43" s="120">
        <f>IFERROR(R43/S43-1,"n/a")</f>
        <v>5.9815950920245387E-2</v>
      </c>
      <c r="Y43" s="120">
        <f>IFERROR(R43/T43-1,"n/a")</f>
        <v>13.702127659574469</v>
      </c>
      <c r="Z43" s="120">
        <f>IFERROR(R43/U43-1,"n/a")</f>
        <v>85.375</v>
      </c>
      <c r="AA43" s="121">
        <f>IFERROR(R43/V43-1,"n/a")</f>
        <v>1.4245614035087719</v>
      </c>
      <c r="AB43" s="150"/>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'Jan-24'!S44+'Feb-24'!H44</f>
        <v>886149</v>
      </c>
      <c r="T44" s="74">
        <f>'Jan-24'!T44+'Feb-24'!I44</f>
        <v>17541</v>
      </c>
      <c r="U44" s="74">
        <f>'Jan-24'!U44+'Feb-24'!J44</f>
        <v>9160</v>
      </c>
      <c r="V44" s="74">
        <f>'Jan-24'!V44+'Feb-24'!K44</f>
        <v>581054</v>
      </c>
      <c r="W44" s="64"/>
      <c r="X44" s="120">
        <f>IFERROR(R44/S44-1,"n/a")</f>
        <v>0.42763801572873184</v>
      </c>
      <c r="Y44" s="120">
        <f>IFERROR(R44/T44-1,"n/a")</f>
        <v>71.122455960321531</v>
      </c>
      <c r="Z44" s="120">
        <f>IFERROR(R44/U44-1,"n/a")</f>
        <v>137.1113537117904</v>
      </c>
      <c r="AA44" s="121">
        <f>IFERROR(R44/V44-1,"n/a")</f>
        <v>1.1772503072003633</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'Jan-24'!S46+'Feb-24'!H46</f>
        <v>867</v>
      </c>
      <c r="T46" s="74">
        <f>'Jan-24'!T46+'Feb-24'!I46</f>
        <v>283</v>
      </c>
      <c r="U46" s="74">
        <f>'Jan-24'!U46+'Feb-24'!J46</f>
        <v>33</v>
      </c>
      <c r="V46" s="74">
        <f>'Jan-24'!V46+'Feb-24'!K46</f>
        <v>783</v>
      </c>
      <c r="W46" s="64"/>
      <c r="X46" s="120">
        <f>IFERROR(R46/S46-1,"n/a")</f>
        <v>0.59630911188004609</v>
      </c>
      <c r="Y46" s="120">
        <f>IFERROR(R46/T46-1,"n/a")</f>
        <v>3.8904593639575973</v>
      </c>
      <c r="Z46" s="120">
        <f>IFERROR(R46/U46-1,"n/a")</f>
        <v>40.939393939393938</v>
      </c>
      <c r="AA46" s="121">
        <f>IFERROR(R46/V46-1,"n/a")</f>
        <v>0.76756066411238821</v>
      </c>
      <c r="AB46" s="150"/>
      <c r="AC46" s="89">
        <v>1129</v>
      </c>
      <c r="AD46" s="89">
        <v>336</v>
      </c>
      <c r="AE46" s="84">
        <v>43</v>
      </c>
      <c r="AF46" s="78">
        <v>781</v>
      </c>
      <c r="AH46" s="123"/>
    </row>
    <row r="47" spans="1:34" s="124" customFormat="1" ht="11.25">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'Jan-24'!S47+'Feb-24'!H47</f>
        <v>2126656</v>
      </c>
      <c r="T47" s="74">
        <f>'Jan-24'!T47+'Feb-24'!I47</f>
        <v>465109</v>
      </c>
      <c r="U47" s="74">
        <f>'Jan-24'!U47+'Feb-24'!J47</f>
        <v>112017</v>
      </c>
      <c r="V47" s="74">
        <f>'Jan-24'!V47+'Feb-24'!K47</f>
        <v>2435268</v>
      </c>
      <c r="W47" s="64"/>
      <c r="X47" s="120">
        <f>IFERROR(R47/S47-1,"n/a")</f>
        <v>0.97522777543711814</v>
      </c>
      <c r="Y47" s="120">
        <f>IFERROR(R47/T47-1,"n/a")</f>
        <v>8.0314958429099423</v>
      </c>
      <c r="Z47" s="120">
        <f>IFERROR(R47/U47-1,"n/a")</f>
        <v>36.499933045876965</v>
      </c>
      <c r="AA47" s="121">
        <f>IFERROR(R47/V47-1,"n/a")</f>
        <v>0.72491487589866899</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'Jan-24'!S49+'Feb-24'!H49</f>
        <v>9</v>
      </c>
      <c r="T49" s="74">
        <f>'Jan-24'!T49+'Feb-24'!I49</f>
        <v>0</v>
      </c>
      <c r="U49" s="74">
        <f>'Jan-24'!U49+'Feb-24'!J49</f>
        <v>0</v>
      </c>
      <c r="V49" s="74">
        <f>'Jan-24'!V49+'Feb-24'!K49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'Jan-24'!S50+'Feb-24'!H50</f>
        <v>15637</v>
      </c>
      <c r="T50" s="74">
        <f>'Jan-24'!T50+'Feb-24'!I50</f>
        <v>0</v>
      </c>
      <c r="U50" s="74">
        <f>'Jan-24'!U50+'Feb-24'!J50</f>
        <v>0</v>
      </c>
      <c r="V50" s="74">
        <f>'Jan-24'!V50+'Feb-24'!K50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3356</v>
      </c>
      <c r="T51" s="75">
        <f t="shared" si="9"/>
        <v>1044</v>
      </c>
      <c r="U51" s="75">
        <f t="shared" si="9"/>
        <v>498</v>
      </c>
      <c r="V51" s="75">
        <f t="shared" si="9"/>
        <v>3081</v>
      </c>
      <c r="W51" s="66"/>
      <c r="X51" s="66">
        <f>IFERROR(R51/S51-1,"n/a")</f>
        <v>0.24612634088200247</v>
      </c>
      <c r="Y51" s="66">
        <f>IFERROR(R51/T51-1,"n/a")</f>
        <v>3.0057471264367814</v>
      </c>
      <c r="Z51" s="66">
        <f t="shared" ref="Z51:Z52" si="10">IFERROR(R51/U51-1,"n/a")</f>
        <v>7.3975903614457827</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7213940</v>
      </c>
      <c r="T52" s="76">
        <f t="shared" si="9"/>
        <v>1544240</v>
      </c>
      <c r="U52" s="76">
        <f t="shared" si="9"/>
        <v>1087885</v>
      </c>
      <c r="V52" s="76">
        <f t="shared" si="9"/>
        <v>8472782</v>
      </c>
      <c r="W52" s="67"/>
      <c r="X52" s="67">
        <f>IFERROR(R52/S52-1,"n/a")</f>
        <v>0.68382492784802751</v>
      </c>
      <c r="Y52" s="118">
        <f>IFERROR(R52/T52-1,"n/a")</f>
        <v>6.8660130549655491</v>
      </c>
      <c r="Z52" s="118">
        <f t="shared" si="10"/>
        <v>10.165713287709638</v>
      </c>
      <c r="AA52" s="119">
        <f>IFERROR(R52/V52-1,"n/a")</f>
        <v>0.43365095431465139</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F14" sqref="F1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2.75">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2.75">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2.75">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'Dec-23'!P37+'Jan-24'!H37</f>
        <v>1120</v>
      </c>
      <c r="T37" s="74">
        <f>'Dec-23'!Q37+'Jan-24'!I37</f>
        <v>515</v>
      </c>
      <c r="U37" s="74">
        <f>'Dec-23'!R37+'Jan-24'!J37</f>
        <v>229</v>
      </c>
      <c r="V37" s="74">
        <f>'Dec-23'!S37+'Jan-24'!K37</f>
        <v>1257</v>
      </c>
      <c r="W37" s="64"/>
      <c r="X37" s="120">
        <f>IFERROR(R37/S37-1,"n/a")</f>
        <v>0.15803571428571428</v>
      </c>
      <c r="Y37" s="120">
        <f>IFERROR(R37/T37-1,"n/a")</f>
        <v>1.5184466019417475</v>
      </c>
      <c r="Z37" s="120">
        <f>IFERROR(R37/U37-1,"n/a")</f>
        <v>4.6637554585152836</v>
      </c>
      <c r="AA37" s="121">
        <f>IFERROR(R37/V37-1,"n/a")</f>
        <v>3.1821797931583129E-2</v>
      </c>
      <c r="AB37" s="150"/>
      <c r="AC37" s="89">
        <v>1486</v>
      </c>
      <c r="AD37" s="89">
        <v>1052</v>
      </c>
      <c r="AE37" s="70">
        <v>551</v>
      </c>
      <c r="AF37" s="78">
        <v>1584</v>
      </c>
      <c r="AH37" s="123"/>
    </row>
    <row r="38" spans="1:34" s="124" customFormat="1" ht="11.25">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'Dec-23'!P38+'Jan-24'!H38</f>
        <v>3028367</v>
      </c>
      <c r="T38" s="74">
        <f>'Dec-23'!Q38+'Jan-24'!I38</f>
        <v>763201</v>
      </c>
      <c r="U38" s="74">
        <f>'Dec-23'!R38+'Jan-24'!J38</f>
        <v>466080</v>
      </c>
      <c r="V38" s="74">
        <f>'Dec-23'!S38+'Jan-24'!K38</f>
        <v>3645234</v>
      </c>
      <c r="W38" s="64"/>
      <c r="X38" s="120">
        <f>IFERROR(R38/S38-1,"n/a")</f>
        <v>0.42512350715748792</v>
      </c>
      <c r="Y38" s="120">
        <f>IFERROR(R38/T38-1,"n/a")</f>
        <v>4.6548628736073461</v>
      </c>
      <c r="Z38" s="120">
        <f>IFERROR(R38/U38-1,"n/a")</f>
        <v>8.2597772914521119</v>
      </c>
      <c r="AA38" s="121">
        <f>IFERROR(R38/V38-1,"n/a")</f>
        <v>0.18395609170769278</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'Dec-23'!P40+'Jan-24'!H40</f>
        <v>539</v>
      </c>
      <c r="T40" s="74">
        <f>'Dec-23'!Q40+'Jan-24'!I40</f>
        <v>194</v>
      </c>
      <c r="U40" s="74">
        <f>'Dec-23'!R40+'Jan-24'!J40</f>
        <v>49</v>
      </c>
      <c r="V40" s="74">
        <f>'Dec-23'!S40+'Jan-24'!K40</f>
        <v>575</v>
      </c>
      <c r="W40" s="64"/>
      <c r="X40" s="120">
        <f>IFERROR(R40/S40-1,"n/a")</f>
        <v>3.3395176252319025E-2</v>
      </c>
      <c r="Y40" s="120">
        <f>IFERROR(R40/T40-1,"n/a")</f>
        <v>1.8711340206185567</v>
      </c>
      <c r="Z40" s="120">
        <f>IFERROR(R40/U40-1,"n/a")</f>
        <v>10.36734693877551</v>
      </c>
      <c r="AA40" s="121">
        <f>IFERROR(R40/V40-1,"n/a")</f>
        <v>-3.1304347826086931E-2</v>
      </c>
      <c r="AB40" s="150"/>
      <c r="AC40" s="89">
        <v>563</v>
      </c>
      <c r="AD40" s="89">
        <v>226</v>
      </c>
      <c r="AE40" s="70">
        <v>66</v>
      </c>
      <c r="AF40" s="78">
        <v>573</v>
      </c>
      <c r="AH40" s="123"/>
    </row>
    <row r="41" spans="1:34" s="124" customFormat="1" ht="11.25">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'Dec-23'!P41+'Jan-24'!H41</f>
        <v>931157</v>
      </c>
      <c r="T41" s="74">
        <f>'Dec-23'!Q41+'Jan-24'!I41</f>
        <v>293720</v>
      </c>
      <c r="U41" s="74">
        <f>'Dec-23'!R41+'Jan-24'!J41</f>
        <v>52703</v>
      </c>
      <c r="V41" s="74">
        <f>'Dec-23'!S41+'Jan-24'!K41</f>
        <v>1338786</v>
      </c>
      <c r="W41" s="64"/>
      <c r="X41" s="120">
        <f>IFERROR(R41/S41-1,"n/a")</f>
        <v>0.74091372346446405</v>
      </c>
      <c r="Y41" s="120">
        <f>IFERROR(R41/T41-1,"n/a")</f>
        <v>4.5190793953425032</v>
      </c>
      <c r="Z41" s="120">
        <f>IFERROR(R41/U41-1,"n/a")</f>
        <v>29.758476747054246</v>
      </c>
      <c r="AA41" s="121">
        <f>IFERROR(R41/V41-1,"n/a")</f>
        <v>0.21084624428400067</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'Dec-23'!P43+'Jan-24'!H43</f>
        <v>649</v>
      </c>
      <c r="T43" s="74">
        <f>'Dec-23'!Q43+'Jan-24'!I43</f>
        <v>47</v>
      </c>
      <c r="U43" s="74">
        <f>'Dec-23'!R43+'Jan-24'!J43</f>
        <v>8</v>
      </c>
      <c r="V43" s="74">
        <f>'Dec-23'!S43+'Jan-24'!K43</f>
        <v>284</v>
      </c>
      <c r="W43" s="64"/>
      <c r="X43" s="120">
        <f>IFERROR(R43/S43-1,"n/a")</f>
        <v>5.8551617873651818E-2</v>
      </c>
      <c r="Y43" s="120">
        <f>IFERROR(R43/T43-1,"n/a")</f>
        <v>13.617021276595745</v>
      </c>
      <c r="Z43" s="120">
        <f>IFERROR(R43/U43-1,"n/a")</f>
        <v>84.875</v>
      </c>
      <c r="AA43" s="121">
        <f>IFERROR(R43/V43-1,"n/a")</f>
        <v>1.4190140845070425</v>
      </c>
      <c r="AB43" s="150"/>
      <c r="AC43" s="89">
        <v>669</v>
      </c>
      <c r="AD43" s="89">
        <v>59</v>
      </c>
      <c r="AE43" s="70">
        <v>9</v>
      </c>
      <c r="AF43" s="78">
        <v>287</v>
      </c>
      <c r="AH43" s="123"/>
    </row>
    <row r="44" spans="1:34" s="124" customFormat="1" ht="11.25">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'Dec-23'!P44+'Jan-24'!H44</f>
        <v>885224</v>
      </c>
      <c r="T44" s="74">
        <f>'Dec-23'!Q44+'Jan-24'!I44</f>
        <v>17541</v>
      </c>
      <c r="U44" s="74">
        <f>'Dec-23'!R44+'Jan-24'!J44</f>
        <v>9117</v>
      </c>
      <c r="V44" s="74">
        <f>'Dec-23'!S44+'Jan-24'!K44</f>
        <v>579886</v>
      </c>
      <c r="W44" s="64"/>
      <c r="X44" s="120">
        <f>IFERROR(R44/S44-1,"n/a")</f>
        <v>0.4228263128880374</v>
      </c>
      <c r="Y44" s="120">
        <f>IFERROR(R44/T44-1,"n/a")</f>
        <v>70.804344108089623</v>
      </c>
      <c r="Z44" s="120">
        <f>IFERROR(R44/U44-1,"n/a")</f>
        <v>137.15070746956235</v>
      </c>
      <c r="AA44" s="121">
        <f>IFERROR(R44/V44-1,"n/a")</f>
        <v>1.1720131198201025</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'Dec-23'!P46+'Jan-24'!H46</f>
        <v>854</v>
      </c>
      <c r="T46" s="74">
        <f>'Dec-23'!Q46+'Jan-24'!I46</f>
        <v>283</v>
      </c>
      <c r="U46" s="74">
        <f>'Dec-23'!R46+'Jan-24'!J46</f>
        <v>19</v>
      </c>
      <c r="V46" s="74">
        <f>'Dec-23'!S46+'Jan-24'!K46</f>
        <v>762</v>
      </c>
      <c r="W46" s="64"/>
      <c r="X46" s="120">
        <f>IFERROR(R46/S46-1,"n/a")</f>
        <v>0.52927400468384067</v>
      </c>
      <c r="Y46" s="120">
        <f>IFERROR(R46/T46-1,"n/a")</f>
        <v>3.6148409893992932</v>
      </c>
      <c r="Z46" s="120">
        <f>IFERROR(R46/U46-1,"n/a")</f>
        <v>67.736842105263165</v>
      </c>
      <c r="AA46" s="121">
        <f>IFERROR(R46/V46-1,"n/a")</f>
        <v>0.71391076115485563</v>
      </c>
      <c r="AB46" s="150"/>
      <c r="AC46" s="89">
        <v>1129</v>
      </c>
      <c r="AD46" s="89">
        <v>336</v>
      </c>
      <c r="AE46" s="84">
        <v>43</v>
      </c>
      <c r="AF46" s="78">
        <v>781</v>
      </c>
      <c r="AH46" s="123"/>
    </row>
    <row r="47" spans="1:34" s="124" customFormat="1" ht="11.25">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'Dec-23'!P47+'Jan-24'!H47</f>
        <v>2112624</v>
      </c>
      <c r="T47" s="74">
        <f>'Dec-23'!Q47+'Jan-24'!I47</f>
        <v>465109</v>
      </c>
      <c r="U47" s="74">
        <f>'Dec-23'!R47+'Jan-24'!J47</f>
        <v>64994</v>
      </c>
      <c r="V47" s="74">
        <f>'Dec-23'!S47+'Jan-24'!K47</f>
        <v>2375565</v>
      </c>
      <c r="W47" s="64"/>
      <c r="X47" s="120">
        <f>IFERROR(R47/S47-1,"n/a")</f>
        <v>0.85174314028430986</v>
      </c>
      <c r="Y47" s="120">
        <f>IFERROR(R47/T47-1,"n/a")</f>
        <v>7.4110111823250033</v>
      </c>
      <c r="Z47" s="120">
        <f>IFERROR(R47/U47-1,"n/a")</f>
        <v>59.190740683755422</v>
      </c>
      <c r="AA47" s="121">
        <f>IFERROR(R47/V47-1,"n/a")</f>
        <v>0.64678171298196419</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'Dec-23'!P49+'Jan-24'!H49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'Dec-23'!P50+'Jan-24'!H50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3171</v>
      </c>
      <c r="T51" s="75">
        <f t="shared" si="14"/>
        <v>1039</v>
      </c>
      <c r="U51" s="75">
        <f t="shared" si="14"/>
        <v>305</v>
      </c>
      <c r="V51" s="75">
        <f t="shared" si="14"/>
        <v>2894</v>
      </c>
      <c r="W51" s="66"/>
      <c r="X51" s="66">
        <f>IFERROR(R51/S51-1,"n/a")</f>
        <v>0.21980447808262382</v>
      </c>
      <c r="Y51" s="66">
        <f>IFERROR(R51/T51-1,"n/a")</f>
        <v>2.7228103946102022</v>
      </c>
      <c r="Z51" s="66">
        <f t="shared" ref="Z51:Z52" si="15">IFERROR(R51/U51-1,"n/a")</f>
        <v>11.681967213114755</v>
      </c>
      <c r="AA51" s="62">
        <f>IFERROR(R51/V51-1,"n/a")</f>
        <v>0.33655839668279208</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6973009</v>
      </c>
      <c r="T52" s="76">
        <f t="shared" si="14"/>
        <v>1539571</v>
      </c>
      <c r="U52" s="76">
        <f t="shared" si="14"/>
        <v>592894</v>
      </c>
      <c r="V52" s="76">
        <f t="shared" si="14"/>
        <v>7959719</v>
      </c>
      <c r="W52" s="67"/>
      <c r="X52" s="67">
        <f>IFERROR(R52/S52-1,"n/a")</f>
        <v>0.59859882584405089</v>
      </c>
      <c r="Y52" s="118">
        <f>IFERROR(R52/T52-1,"n/a")</f>
        <v>6.2403572163933978</v>
      </c>
      <c r="Z52" s="118">
        <f t="shared" si="15"/>
        <v>17.801074053709431</v>
      </c>
      <c r="AA52" s="119">
        <f>IFERROR(R52/V52-1,"n/a")</f>
        <v>0.40043184941578969</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G13" sqref="G13:G26"/>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zoomScaleNormal="100" workbookViewId="0">
      <selection activeCell="G22" sqref="G22"/>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6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6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6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6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6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6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6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6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6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8031E40-D726-4BC6-B149-33DB48D3A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3</vt:i4>
      </vt:variant>
    </vt:vector>
  </HeadingPairs>
  <TitlesOfParts>
    <vt:vector size="41" baseType="lpstr">
      <vt:lpstr> </vt:lpstr>
      <vt:lpstr>Disclaimer</vt:lpstr>
      <vt:lpstr>Notes</vt:lpstr>
      <vt:lpstr>Occupancy_2024</vt:lpstr>
      <vt:lpstr>Traffic&gt;</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2024-05-20T06:32:19Z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